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 2021\Návrh rozpočtu pro PSP\"/>
    </mc:Choice>
  </mc:AlternateContent>
  <bookViews>
    <workbookView xWindow="-15" yWindow="-15" windowWidth="19320" windowHeight="5100"/>
  </bookViews>
  <sheets>
    <sheet name="SU - Fondy EU" sheetId="32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'SU - Fondy EU'!$A$1:$D$42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C29" i="32" l="1"/>
  <c r="C28" i="32" l="1"/>
  <c r="D29" i="32"/>
  <c r="D28" i="32"/>
  <c r="D31" i="32" l="1"/>
  <c r="C31" i="32"/>
  <c r="D41" i="32" l="1"/>
  <c r="C41" i="32"/>
  <c r="D40" i="32"/>
  <c r="C40" i="32"/>
  <c r="D39" i="32"/>
  <c r="C39" i="32"/>
  <c r="C38" i="32"/>
  <c r="D38" i="32"/>
  <c r="D25" i="32"/>
  <c r="D37" i="32" s="1"/>
  <c r="C25" i="32"/>
  <c r="C37" i="32" s="1"/>
  <c r="D9" i="32" l="1"/>
  <c r="C9" i="32"/>
</calcChain>
</file>

<file path=xl/sharedStrings.xml><?xml version="1.0" encoding="utf-8"?>
<sst xmlns="http://schemas.openxmlformats.org/spreadsheetml/2006/main" count="44" uniqueCount="39">
  <si>
    <t>v tom:</t>
  </si>
  <si>
    <t>SR</t>
  </si>
  <si>
    <t>EU</t>
  </si>
  <si>
    <t>CELKEM</t>
  </si>
  <si>
    <t>Operační program Doprava 2014+ (Fond soudržnosti)</t>
  </si>
  <si>
    <t>Operační program Doprava 2014+ (Strukturální fondy)</t>
  </si>
  <si>
    <t>v Kč</t>
  </si>
  <si>
    <t>Komunitární programy (CEF - Nástroj pro propojení Evropy 2014+)</t>
  </si>
  <si>
    <t>Operační program Doprava - ERDF 2014+</t>
  </si>
  <si>
    <t>Operační program Doprava - CF 2014+</t>
  </si>
  <si>
    <t>KP - Nástroj pro propojení Evropy 2014+</t>
  </si>
  <si>
    <t xml:space="preserve">   CELKEM</t>
  </si>
  <si>
    <t>KÓD</t>
  </si>
  <si>
    <t>PROGRAM / PROJEKT  EU</t>
  </si>
  <si>
    <t>v tom:  CEF - kohezní</t>
  </si>
  <si>
    <t xml:space="preserve">            CEF - Technická pomoc </t>
  </si>
  <si>
    <t xml:space="preserve">            CEF - RIS COMEX</t>
  </si>
  <si>
    <t xml:space="preserve">                  z toho: 127 06 Rozvoj a obnova MTZ syst. řízení MD-PO, SFDI</t>
  </si>
  <si>
    <t>v tom: Technická pomoc OPD</t>
  </si>
  <si>
    <t xml:space="preserve">            CEF - C-ROADS CZ </t>
  </si>
  <si>
    <t xml:space="preserve">            CEF - Crocodile 3 </t>
  </si>
  <si>
    <t xml:space="preserve">Programové období 2014-2020 </t>
  </si>
  <si>
    <t xml:space="preserve">                  z toho: 127 77 Podpora financování dopravy </t>
  </si>
  <si>
    <t xml:space="preserve">            127 65 Pořízení a modernizace železničních kolejových vozidel </t>
  </si>
  <si>
    <t xml:space="preserve">            127 77 Podpora financování dopravy</t>
  </si>
  <si>
    <t xml:space="preserve">v tom:  127 77 Podpora financování dopravy </t>
  </si>
  <si>
    <t xml:space="preserve">                  z toho: 127 77 Podpora financování dopravy</t>
  </si>
  <si>
    <t>Přehled programů/projektů EU - návrh SR na rok 2021</t>
  </si>
  <si>
    <t>RRF - Facilita na podporu oživení a odolnosti</t>
  </si>
  <si>
    <t xml:space="preserve">            CEF - C-ROADS Austria 2</t>
  </si>
  <si>
    <t xml:space="preserve">            CEF_PSA - NAP Governance</t>
  </si>
  <si>
    <t>z toho: 127 77 Podpora financování dopravy celkem</t>
  </si>
  <si>
    <t>programy celkem</t>
  </si>
  <si>
    <t>z toho:</t>
  </si>
  <si>
    <t xml:space="preserve">           127 06 Rozvoj a obnova MTZ syst. řízení MD-PO, SFDI celkem</t>
  </si>
  <si>
    <t xml:space="preserve">           127 65 Pořízení a modernizace železničních kolejových vozidel </t>
  </si>
  <si>
    <t xml:space="preserve">            z toho: Rozvoj čísté mobility v ČR</t>
  </si>
  <si>
    <t xml:space="preserve">                        Modernizace plavidel vnitrozemské vodní dopravy</t>
  </si>
  <si>
    <t xml:space="preserve">                         Zajištění interoperability v železniční dopravě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</si>
</sst>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Fill="1" applyBorder="1"/>
    <xf numFmtId="0" fontId="2" fillId="0" borderId="0" xfId="0" applyFont="1" applyFill="1"/>
    <xf numFmtId="3" fontId="2" fillId="0" borderId="0" xfId="0" applyNumberFormat="1" applyFont="1" applyFill="1"/>
    <xf numFmtId="0" fontId="2" fillId="2" borderId="2" xfId="0" applyFont="1" applyFill="1" applyBorder="1"/>
    <xf numFmtId="3" fontId="2" fillId="2" borderId="4" xfId="0" applyNumberFormat="1" applyFont="1" applyFill="1" applyBorder="1" applyAlignment="1">
      <alignment horizontal="right"/>
    </xf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3" fontId="7" fillId="0" borderId="0" xfId="0" applyNumberFormat="1" applyFont="1" applyFill="1" applyAlignment="1">
      <alignment horizontal="right"/>
    </xf>
    <xf numFmtId="0" fontId="7" fillId="0" borderId="1" xfId="0" applyFont="1" applyFill="1" applyBorder="1"/>
    <xf numFmtId="0" fontId="2" fillId="3" borderId="2" xfId="0" applyFont="1" applyFill="1" applyBorder="1"/>
    <xf numFmtId="0" fontId="3" fillId="0" borderId="7" xfId="0" applyFont="1" applyFill="1" applyBorder="1"/>
    <xf numFmtId="3" fontId="3" fillId="0" borderId="8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0" fontId="2" fillId="3" borderId="7" xfId="0" applyFont="1" applyFill="1" applyBorder="1"/>
    <xf numFmtId="3" fontId="2" fillId="3" borderId="8" xfId="0" applyNumberFormat="1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3" fontId="5" fillId="0" borderId="17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right"/>
    </xf>
    <xf numFmtId="0" fontId="5" fillId="5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3" fontId="5" fillId="0" borderId="22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13" xfId="0" applyFont="1" applyFill="1" applyBorder="1"/>
    <xf numFmtId="0" fontId="10" fillId="0" borderId="13" xfId="0" applyFont="1" applyFill="1" applyBorder="1"/>
    <xf numFmtId="0" fontId="10" fillId="0" borderId="1" xfId="0" applyFont="1" applyFill="1" applyBorder="1"/>
    <xf numFmtId="0" fontId="7" fillId="0" borderId="6" xfId="0" applyFont="1" applyFill="1" applyBorder="1"/>
    <xf numFmtId="0" fontId="10" fillId="0" borderId="10" xfId="0" applyFont="1" applyFill="1" applyBorder="1"/>
    <xf numFmtId="0" fontId="2" fillId="0" borderId="5" xfId="0" applyFont="1" applyFill="1" applyBorder="1"/>
    <xf numFmtId="0" fontId="2" fillId="6" borderId="2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center"/>
    </xf>
    <xf numFmtId="3" fontId="2" fillId="6" borderId="4" xfId="0" applyNumberFormat="1" applyFont="1" applyFill="1" applyBorder="1" applyAlignment="1">
      <alignment horizontal="center"/>
    </xf>
    <xf numFmtId="3" fontId="2" fillId="3" borderId="5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0" fontId="7" fillId="0" borderId="10" xfId="0" applyFont="1" applyFill="1" applyBorder="1"/>
    <xf numFmtId="3" fontId="11" fillId="0" borderId="3" xfId="0" applyNumberFormat="1" applyFont="1" applyFill="1" applyBorder="1" applyAlignment="1">
      <alignment horizontal="right"/>
    </xf>
    <xf numFmtId="3" fontId="11" fillId="0" borderId="4" xfId="0" applyNumberFormat="1" applyFont="1" applyFill="1" applyBorder="1" applyAlignment="1">
      <alignment horizontal="right"/>
    </xf>
    <xf numFmtId="0" fontId="11" fillId="0" borderId="2" xfId="0" applyFont="1" applyFill="1" applyBorder="1"/>
    <xf numFmtId="0" fontId="3" fillId="0" borderId="2" xfId="0" applyFont="1" applyFill="1" applyBorder="1"/>
    <xf numFmtId="3" fontId="3" fillId="0" borderId="3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0" fontId="11" fillId="0" borderId="14" xfId="0" applyFont="1" applyFill="1" applyBorder="1"/>
    <xf numFmtId="3" fontId="11" fillId="0" borderId="11" xfId="0" applyNumberFormat="1" applyFont="1" applyFill="1" applyBorder="1" applyAlignment="1">
      <alignment horizontal="right"/>
    </xf>
    <xf numFmtId="3" fontId="11" fillId="0" borderId="12" xfId="0" applyNumberFormat="1" applyFont="1" applyFill="1" applyBorder="1" applyAlignment="1">
      <alignment horizontal="right"/>
    </xf>
    <xf numFmtId="3" fontId="5" fillId="0" borderId="16" xfId="0" applyNumberFormat="1" applyFont="1" applyFill="1" applyBorder="1" applyAlignment="1">
      <alignment horizontal="right"/>
    </xf>
    <xf numFmtId="0" fontId="2" fillId="0" borderId="27" xfId="0" applyFont="1" applyFill="1" applyBorder="1"/>
    <xf numFmtId="0" fontId="2" fillId="0" borderId="2" xfId="0" applyFont="1" applyFill="1" applyBorder="1"/>
    <xf numFmtId="3" fontId="2" fillId="0" borderId="28" xfId="0" applyNumberFormat="1" applyFont="1" applyFill="1" applyBorder="1"/>
    <xf numFmtId="3" fontId="2" fillId="0" borderId="5" xfId="0" applyNumberFormat="1" applyFont="1" applyFill="1" applyBorder="1"/>
    <xf numFmtId="3" fontId="2" fillId="0" borderId="29" xfId="0" applyNumberFormat="1" applyFont="1" applyFill="1" applyBorder="1"/>
    <xf numFmtId="3" fontId="2" fillId="0" borderId="4" xfId="0" applyNumberFormat="1" applyFont="1" applyFill="1" applyBorder="1"/>
    <xf numFmtId="0" fontId="2" fillId="0" borderId="30" xfId="0" applyFont="1" applyFill="1" applyBorder="1"/>
    <xf numFmtId="3" fontId="2" fillId="0" borderId="31" xfId="0" applyNumberFormat="1" applyFont="1" applyFill="1" applyBorder="1"/>
    <xf numFmtId="3" fontId="2" fillId="0" borderId="32" xfId="0" applyNumberFormat="1" applyFont="1" applyFill="1" applyBorder="1"/>
    <xf numFmtId="0" fontId="2" fillId="0" borderId="24" xfId="0" applyFont="1" applyFill="1" applyBorder="1"/>
    <xf numFmtId="0" fontId="7" fillId="0" borderId="33" xfId="0" applyFont="1" applyFill="1" applyBorder="1"/>
    <xf numFmtId="0" fontId="6" fillId="0" borderId="0" xfId="0" applyFont="1" applyFill="1" applyAlignment="1">
      <alignment horizontal="center"/>
    </xf>
    <xf numFmtId="0" fontId="5" fillId="0" borderId="23" xfId="0" applyFont="1" applyFill="1" applyBorder="1" applyAlignment="1">
      <alignment horizontal="left"/>
    </xf>
    <xf numFmtId="0" fontId="5" fillId="0" borderId="22" xfId="0" applyFont="1" applyFill="1" applyBorder="1" applyAlignment="1">
      <alignment horizontal="left"/>
    </xf>
    <xf numFmtId="0" fontId="5" fillId="4" borderId="24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4" borderId="26" xfId="0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G41"/>
  <sheetViews>
    <sheetView tabSelected="1" zoomScale="85" zoomScaleNormal="85" zoomScaleSheetLayoutView="100" workbookViewId="0">
      <selection activeCell="B8" sqref="B8"/>
    </sheetView>
  </sheetViews>
  <sheetFormatPr defaultRowHeight="12.75" x14ac:dyDescent="0.2"/>
  <cols>
    <col min="1" max="1" width="7.7109375" style="6" customWidth="1"/>
    <col min="2" max="2" width="72" style="6" customWidth="1"/>
    <col min="3" max="4" width="14.28515625" style="6" customWidth="1"/>
    <col min="5" max="5" width="0.140625" style="6" customWidth="1"/>
    <col min="6" max="6" width="17.5703125" style="6" customWidth="1"/>
    <col min="7" max="7" width="10.140625" style="6" bestFit="1" customWidth="1"/>
    <col min="8" max="16384" width="9.140625" style="6"/>
  </cols>
  <sheetData>
    <row r="1" spans="1:5" s="2" customFormat="1" ht="15" x14ac:dyDescent="0.25">
      <c r="A1" s="69" t="s">
        <v>27</v>
      </c>
      <c r="B1" s="69"/>
      <c r="C1" s="69"/>
      <c r="D1" s="69"/>
    </row>
    <row r="2" spans="1:5" ht="15" x14ac:dyDescent="0.25">
      <c r="A2" s="7"/>
      <c r="B2" s="7"/>
      <c r="C2" s="7"/>
      <c r="D2" s="7"/>
    </row>
    <row r="3" spans="1:5" ht="15.75" thickBot="1" x14ac:dyDescent="0.3">
      <c r="A3" s="7"/>
      <c r="B3" s="7"/>
      <c r="C3" s="7"/>
      <c r="D3" s="32" t="s">
        <v>6</v>
      </c>
    </row>
    <row r="4" spans="1:5" ht="21" customHeight="1" x14ac:dyDescent="0.2">
      <c r="A4" s="25" t="s">
        <v>12</v>
      </c>
      <c r="B4" s="26" t="s">
        <v>13</v>
      </c>
      <c r="C4" s="26" t="s">
        <v>1</v>
      </c>
      <c r="D4" s="27" t="s">
        <v>2</v>
      </c>
    </row>
    <row r="5" spans="1:5" ht="17.25" customHeight="1" x14ac:dyDescent="0.2">
      <c r="A5" s="28">
        <v>17000</v>
      </c>
      <c r="B5" s="41" t="s">
        <v>28</v>
      </c>
      <c r="C5" s="41">
        <v>0</v>
      </c>
      <c r="D5" s="63">
        <v>15000000000</v>
      </c>
      <c r="E5" s="47"/>
    </row>
    <row r="6" spans="1:5" ht="17.25" customHeight="1" x14ac:dyDescent="0.2">
      <c r="A6" s="28">
        <v>10501</v>
      </c>
      <c r="B6" s="29" t="s">
        <v>8</v>
      </c>
      <c r="C6" s="30">
        <v>0</v>
      </c>
      <c r="D6" s="31">
        <v>5351690000</v>
      </c>
    </row>
    <row r="7" spans="1:5" s="2" customFormat="1" ht="17.25" customHeight="1" x14ac:dyDescent="0.2">
      <c r="A7" s="28">
        <v>10502</v>
      </c>
      <c r="B7" s="29" t="s">
        <v>9</v>
      </c>
      <c r="C7" s="30">
        <v>11829989</v>
      </c>
      <c r="D7" s="31">
        <v>13927937045</v>
      </c>
    </row>
    <row r="8" spans="1:5" ht="17.25" customHeight="1" thickBot="1" x14ac:dyDescent="0.25">
      <c r="A8" s="23">
        <v>12101</v>
      </c>
      <c r="B8" s="22" t="s">
        <v>10</v>
      </c>
      <c r="C8" s="24">
        <v>1793566</v>
      </c>
      <c r="D8" s="75">
        <v>5423395769</v>
      </c>
    </row>
    <row r="9" spans="1:5" s="8" customFormat="1" ht="17.25" customHeight="1" thickBot="1" x14ac:dyDescent="0.25">
      <c r="A9" s="70" t="s">
        <v>11</v>
      </c>
      <c r="B9" s="71"/>
      <c r="C9" s="33">
        <f>SUM(C5:C8)</f>
        <v>13623555</v>
      </c>
      <c r="D9" s="21">
        <f>SUM(D5:D8)</f>
        <v>39703022814</v>
      </c>
    </row>
    <row r="10" spans="1:5" x14ac:dyDescent="0.2">
      <c r="A10" s="34"/>
      <c r="B10" s="35"/>
      <c r="C10" s="9"/>
      <c r="D10" s="9"/>
    </row>
    <row r="11" spans="1:5" ht="16.5" customHeight="1" thickBot="1" x14ac:dyDescent="0.25">
      <c r="B11" s="35"/>
      <c r="D11" s="32" t="s">
        <v>6</v>
      </c>
    </row>
    <row r="12" spans="1:5" s="2" customFormat="1" ht="17.25" customHeight="1" x14ac:dyDescent="0.2">
      <c r="A12" s="72" t="s">
        <v>21</v>
      </c>
      <c r="B12" s="73"/>
      <c r="C12" s="73"/>
      <c r="D12" s="74"/>
    </row>
    <row r="13" spans="1:5" s="2" customFormat="1" ht="17.25" customHeight="1" x14ac:dyDescent="0.2">
      <c r="A13" s="1" t="s">
        <v>0</v>
      </c>
      <c r="B13" s="42" t="s">
        <v>28</v>
      </c>
      <c r="C13" s="43">
        <v>0</v>
      </c>
      <c r="D13" s="44">
        <v>15000000000</v>
      </c>
    </row>
    <row r="14" spans="1:5" s="2" customFormat="1" ht="17.25" customHeight="1" x14ac:dyDescent="0.2">
      <c r="A14" s="37"/>
      <c r="B14" s="12" t="s">
        <v>25</v>
      </c>
      <c r="C14" s="18">
        <v>0</v>
      </c>
      <c r="D14" s="19">
        <v>15000000000</v>
      </c>
    </row>
    <row r="15" spans="1:5" s="2" customFormat="1" ht="17.25" customHeight="1" x14ac:dyDescent="0.2">
      <c r="A15" s="36"/>
      <c r="B15" s="15" t="s">
        <v>5</v>
      </c>
      <c r="C15" s="16">
        <v>0</v>
      </c>
      <c r="D15" s="17">
        <v>5351690000</v>
      </c>
    </row>
    <row r="16" spans="1:5" s="2" customFormat="1" ht="17.25" customHeight="1" x14ac:dyDescent="0.2">
      <c r="A16" s="38"/>
      <c r="B16" s="12" t="s">
        <v>25</v>
      </c>
      <c r="C16" s="18">
        <v>0</v>
      </c>
      <c r="D16" s="19">
        <v>5351690000</v>
      </c>
      <c r="E16" s="3"/>
    </row>
    <row r="17" spans="1:7" s="2" customFormat="1" ht="17.25" customHeight="1" x14ac:dyDescent="0.2">
      <c r="A17" s="1"/>
      <c r="B17" s="11" t="s">
        <v>4</v>
      </c>
      <c r="C17" s="45">
        <v>11829989</v>
      </c>
      <c r="D17" s="46">
        <v>13927937045</v>
      </c>
      <c r="G17" s="3"/>
    </row>
    <row r="18" spans="1:7" s="2" customFormat="1" ht="17.25" customHeight="1" x14ac:dyDescent="0.2">
      <c r="A18" s="36"/>
      <c r="B18" s="12" t="s">
        <v>18</v>
      </c>
      <c r="C18" s="13">
        <v>11829989</v>
      </c>
      <c r="D18" s="14">
        <v>129071537</v>
      </c>
      <c r="G18" s="3"/>
    </row>
    <row r="19" spans="1:7" s="2" customFormat="1" ht="17.25" customHeight="1" x14ac:dyDescent="0.2">
      <c r="A19" s="36"/>
      <c r="B19" s="12" t="s">
        <v>17</v>
      </c>
      <c r="C19" s="13">
        <v>0</v>
      </c>
      <c r="D19" s="14">
        <v>4473358</v>
      </c>
      <c r="G19" s="3"/>
    </row>
    <row r="20" spans="1:7" s="2" customFormat="1" ht="17.25" customHeight="1" x14ac:dyDescent="0.2">
      <c r="A20" s="36"/>
      <c r="B20" s="12" t="s">
        <v>23</v>
      </c>
      <c r="C20" s="13">
        <v>0</v>
      </c>
      <c r="D20" s="14">
        <v>1162910330</v>
      </c>
      <c r="G20" s="3"/>
    </row>
    <row r="21" spans="1:7" s="2" customFormat="1" ht="17.25" customHeight="1" x14ac:dyDescent="0.2">
      <c r="A21" s="36"/>
      <c r="B21" s="12" t="s">
        <v>24</v>
      </c>
      <c r="C21" s="13">
        <v>0</v>
      </c>
      <c r="D21" s="14">
        <v>12635955178</v>
      </c>
      <c r="E21" s="3"/>
      <c r="G21" s="3"/>
    </row>
    <row r="22" spans="1:7" s="2" customFormat="1" ht="17.25" customHeight="1" x14ac:dyDescent="0.2">
      <c r="A22" s="36"/>
      <c r="B22" s="12" t="s">
        <v>36</v>
      </c>
      <c r="C22" s="13">
        <v>0</v>
      </c>
      <c r="D22" s="14">
        <v>900000000</v>
      </c>
      <c r="E22" s="3"/>
      <c r="G22" s="3"/>
    </row>
    <row r="23" spans="1:7" s="2" customFormat="1" ht="17.25" customHeight="1" x14ac:dyDescent="0.2">
      <c r="A23" s="36"/>
      <c r="B23" s="12" t="s">
        <v>38</v>
      </c>
      <c r="C23" s="13">
        <v>0</v>
      </c>
      <c r="D23" s="14">
        <v>433108000</v>
      </c>
      <c r="E23" s="3"/>
      <c r="G23" s="3"/>
    </row>
    <row r="24" spans="1:7" s="2" customFormat="1" ht="17.25" customHeight="1" x14ac:dyDescent="0.2">
      <c r="A24" s="36"/>
      <c r="B24" s="12" t="s">
        <v>37</v>
      </c>
      <c r="C24" s="13">
        <v>0</v>
      </c>
      <c r="D24" s="14">
        <v>88102808</v>
      </c>
      <c r="E24" s="3"/>
      <c r="G24" s="3"/>
    </row>
    <row r="25" spans="1:7" s="2" customFormat="1" ht="17.25" customHeight="1" x14ac:dyDescent="0.2">
      <c r="A25" s="10"/>
      <c r="B25" s="4" t="s">
        <v>7</v>
      </c>
      <c r="C25" s="20">
        <f>C26+C28+C29+C31+C33+C35+C36</f>
        <v>1793566</v>
      </c>
      <c r="D25" s="5">
        <f>D26+D28+D29+D31+D33+D35+D36</f>
        <v>5423395769</v>
      </c>
      <c r="G25" s="3"/>
    </row>
    <row r="26" spans="1:7" s="2" customFormat="1" ht="17.25" customHeight="1" x14ac:dyDescent="0.2">
      <c r="A26" s="10"/>
      <c r="B26" s="50" t="s">
        <v>14</v>
      </c>
      <c r="C26" s="48">
        <v>0</v>
      </c>
      <c r="D26" s="49">
        <v>5334140000</v>
      </c>
      <c r="G26" s="3"/>
    </row>
    <row r="27" spans="1:7" s="2" customFormat="1" ht="17.25" customHeight="1" x14ac:dyDescent="0.2">
      <c r="A27" s="38"/>
      <c r="B27" s="51" t="s">
        <v>22</v>
      </c>
      <c r="C27" s="52">
        <v>0</v>
      </c>
      <c r="D27" s="53">
        <v>5334140000</v>
      </c>
      <c r="F27" s="3"/>
      <c r="G27" s="3"/>
    </row>
    <row r="28" spans="1:7" s="2" customFormat="1" ht="17.25" customHeight="1" x14ac:dyDescent="0.2">
      <c r="A28" s="39"/>
      <c r="B28" s="54" t="s">
        <v>15</v>
      </c>
      <c r="C28" s="55">
        <f>89746+2</f>
        <v>89748</v>
      </c>
      <c r="D28" s="56">
        <f>5165520-914819</f>
        <v>4250701</v>
      </c>
      <c r="F28" s="3"/>
      <c r="G28" s="3"/>
    </row>
    <row r="29" spans="1:7" s="2" customFormat="1" ht="17.25" customHeight="1" x14ac:dyDescent="0.2">
      <c r="A29" s="10"/>
      <c r="B29" s="54" t="s">
        <v>19</v>
      </c>
      <c r="C29" s="48">
        <f>808897+75801-2</f>
        <v>884696</v>
      </c>
      <c r="D29" s="49">
        <f>72361155+429538+914819</f>
        <v>73705512</v>
      </c>
      <c r="G29" s="3"/>
    </row>
    <row r="30" spans="1:7" s="2" customFormat="1" ht="17.25" customHeight="1" x14ac:dyDescent="0.2">
      <c r="A30" s="38"/>
      <c r="B30" s="51" t="s">
        <v>22</v>
      </c>
      <c r="C30" s="52">
        <v>0</v>
      </c>
      <c r="D30" s="53">
        <v>42500000</v>
      </c>
      <c r="G30" s="3"/>
    </row>
    <row r="31" spans="1:7" s="2" customFormat="1" ht="17.25" customHeight="1" x14ac:dyDescent="0.2">
      <c r="A31" s="39"/>
      <c r="B31" s="54" t="s">
        <v>16</v>
      </c>
      <c r="C31" s="55">
        <f>242793-75801</f>
        <v>166992</v>
      </c>
      <c r="D31" s="56">
        <f>7383824-429538</f>
        <v>6954286</v>
      </c>
      <c r="G31" s="3"/>
    </row>
    <row r="32" spans="1:7" s="2" customFormat="1" ht="17.25" customHeight="1" x14ac:dyDescent="0.2">
      <c r="A32" s="38"/>
      <c r="B32" s="12" t="s">
        <v>26</v>
      </c>
      <c r="C32" s="52">
        <v>0</v>
      </c>
      <c r="D32" s="53">
        <v>6008000</v>
      </c>
      <c r="G32" s="3"/>
    </row>
    <row r="33" spans="1:7" s="2" customFormat="1" ht="17.25" customHeight="1" x14ac:dyDescent="0.2">
      <c r="A33" s="10"/>
      <c r="B33" s="50" t="s">
        <v>20</v>
      </c>
      <c r="C33" s="48">
        <v>113150</v>
      </c>
      <c r="D33" s="49">
        <v>3225850</v>
      </c>
      <c r="G33" s="3"/>
    </row>
    <row r="34" spans="1:7" s="2" customFormat="1" ht="17.25" customHeight="1" x14ac:dyDescent="0.2">
      <c r="A34" s="10"/>
      <c r="B34" s="12" t="s">
        <v>22</v>
      </c>
      <c r="C34" s="52">
        <v>0</v>
      </c>
      <c r="D34" s="53">
        <v>3100000</v>
      </c>
      <c r="G34" s="3"/>
    </row>
    <row r="35" spans="1:7" s="2" customFormat="1" ht="17.25" customHeight="1" x14ac:dyDescent="0.2">
      <c r="A35" s="40"/>
      <c r="B35" s="50" t="s">
        <v>29</v>
      </c>
      <c r="C35" s="48">
        <v>414600</v>
      </c>
      <c r="D35" s="49">
        <v>414600</v>
      </c>
      <c r="E35" s="3"/>
      <c r="G35" s="3"/>
    </row>
    <row r="36" spans="1:7" ht="21" customHeight="1" thickBot="1" x14ac:dyDescent="0.25">
      <c r="A36" s="10"/>
      <c r="B36" s="50" t="s">
        <v>30</v>
      </c>
      <c r="C36" s="48">
        <v>124380</v>
      </c>
      <c r="D36" s="49">
        <v>704820</v>
      </c>
    </row>
    <row r="37" spans="1:7" s="2" customFormat="1" ht="17.25" customHeight="1" thickBot="1" x14ac:dyDescent="0.25">
      <c r="A37" s="70" t="s">
        <v>3</v>
      </c>
      <c r="B37" s="71"/>
      <c r="C37" s="57">
        <f>C13+C15+C17+C25</f>
        <v>13623555</v>
      </c>
      <c r="D37" s="21">
        <f>D13+D15+D17+D25</f>
        <v>39703022814</v>
      </c>
    </row>
    <row r="38" spans="1:7" x14ac:dyDescent="0.2">
      <c r="A38" s="67" t="s">
        <v>33</v>
      </c>
      <c r="B38" s="58" t="s">
        <v>32</v>
      </c>
      <c r="C38" s="60">
        <f>C16+C19+C20+C21+C27+C30+C32+C34+C14</f>
        <v>0</v>
      </c>
      <c r="D38" s="62">
        <f>D16+D19+D20+D21+D27+D30+D32+D34+D14</f>
        <v>39540776866</v>
      </c>
    </row>
    <row r="39" spans="1:7" x14ac:dyDescent="0.2">
      <c r="A39" s="10"/>
      <c r="B39" s="59" t="s">
        <v>31</v>
      </c>
      <c r="C39" s="61">
        <f>C34+C32+C30+C27+C21+C16+C14</f>
        <v>0</v>
      </c>
      <c r="D39" s="63">
        <f>D34+D32+D30+D27+D21+D16+D14</f>
        <v>38373393178</v>
      </c>
    </row>
    <row r="40" spans="1:7" ht="15" customHeight="1" x14ac:dyDescent="0.2">
      <c r="A40" s="10"/>
      <c r="B40" s="59" t="s">
        <v>34</v>
      </c>
      <c r="C40" s="61">
        <f>C19</f>
        <v>0</v>
      </c>
      <c r="D40" s="63">
        <f>D19</f>
        <v>4473358</v>
      </c>
    </row>
    <row r="41" spans="1:7" ht="15.75" customHeight="1" thickBot="1" x14ac:dyDescent="0.25">
      <c r="A41" s="68"/>
      <c r="B41" s="64" t="s">
        <v>35</v>
      </c>
      <c r="C41" s="65">
        <f>C20</f>
        <v>0</v>
      </c>
      <c r="D41" s="66">
        <f>D20</f>
        <v>1162910330</v>
      </c>
    </row>
  </sheetData>
  <mergeCells count="4">
    <mergeCell ref="A1:D1"/>
    <mergeCell ref="A9:B9"/>
    <mergeCell ref="A37:B37"/>
    <mergeCell ref="A12:D12"/>
  </mergeCells>
  <phoneticPr fontId="1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85" orientation="portrait" r:id="rId1"/>
  <headerFooter alignWithMargins="0">
    <oddHeader xml:space="preserve">&amp;RTabulka č. 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 - Fondy EU</vt:lpstr>
      <vt:lpstr>'SU - Fondy EU'!Oblast_tisku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Krištofová, Ing.</dc:creator>
  <cp:lastModifiedBy>Novák Daniel Ing.</cp:lastModifiedBy>
  <cp:lastPrinted>2020-10-21T09:12:31Z</cp:lastPrinted>
  <dcterms:created xsi:type="dcterms:W3CDTF">2011-02-21T10:17:45Z</dcterms:created>
  <dcterms:modified xsi:type="dcterms:W3CDTF">2020-10-21T09:12:34Z</dcterms:modified>
</cp:coreProperties>
</file>