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\O410\Odd.413\2022\Závěrečný účet 2021\2. Výprava\"/>
    </mc:Choice>
  </mc:AlternateContent>
  <bookViews>
    <workbookView xWindow="480" yWindow="60" windowWidth="18240" windowHeight="11820"/>
  </bookViews>
  <sheets>
    <sheet name="př.1 tab.8" sheetId="1" r:id="rId1"/>
  </sheets>
  <externalReferences>
    <externalReference r:id="rId2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NKU">'[1]301-KPR'!#REF!</definedName>
    <definedName name="_xlnm.Print_Area" localSheetId="0">'př.1 tab.8'!$A$1:$P$54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62913"/>
</workbook>
</file>

<file path=xl/calcChain.xml><?xml version="1.0" encoding="utf-8"?>
<calcChain xmlns="http://schemas.openxmlformats.org/spreadsheetml/2006/main">
  <c r="K36" i="1" l="1"/>
  <c r="H36" i="1"/>
  <c r="H19" i="1" l="1"/>
  <c r="H21" i="1"/>
  <c r="K13" i="1"/>
  <c r="H13" i="1"/>
  <c r="N13" i="1" l="1"/>
  <c r="K45" i="1"/>
  <c r="K43" i="1"/>
  <c r="J43" i="1"/>
  <c r="K38" i="1"/>
  <c r="I38" i="1"/>
  <c r="K47" i="1"/>
  <c r="J47" i="1"/>
  <c r="I47" i="1"/>
  <c r="I43" i="1"/>
  <c r="J38" i="1"/>
  <c r="J39" i="1"/>
  <c r="I39" i="1"/>
  <c r="J40" i="1"/>
  <c r="I40" i="1"/>
  <c r="J45" i="1"/>
  <c r="I45" i="1"/>
  <c r="G45" i="1"/>
  <c r="K37" i="1"/>
  <c r="K35" i="1" l="1"/>
  <c r="K34" i="1"/>
  <c r="K33" i="1"/>
  <c r="K32" i="1"/>
  <c r="K31" i="1"/>
  <c r="K39" i="1" s="1"/>
  <c r="K40" i="1" l="1"/>
  <c r="G40" i="1"/>
  <c r="F40" i="1"/>
  <c r="H35" i="1"/>
  <c r="D47" i="1" l="1"/>
  <c r="C47" i="1"/>
  <c r="H43" i="1"/>
  <c r="G43" i="1"/>
  <c r="F43" i="1"/>
  <c r="D43" i="1"/>
  <c r="C43" i="1"/>
  <c r="D38" i="1"/>
  <c r="C38" i="1"/>
  <c r="H45" i="1"/>
  <c r="F45" i="1"/>
  <c r="D45" i="1"/>
  <c r="C45" i="1"/>
  <c r="G39" i="1"/>
  <c r="G38" i="1" s="1"/>
  <c r="G47" i="1" s="1"/>
  <c r="F39" i="1"/>
  <c r="F38" i="1" s="1"/>
  <c r="F47" i="1" s="1"/>
  <c r="D40" i="1"/>
  <c r="C40" i="1"/>
  <c r="D39" i="1"/>
  <c r="C39" i="1"/>
  <c r="H34" i="1"/>
  <c r="H40" i="1" s="1"/>
  <c r="H33" i="1"/>
  <c r="H39" i="1" s="1"/>
  <c r="H32" i="1"/>
  <c r="H31" i="1"/>
  <c r="H38" i="1" l="1"/>
  <c r="H47" i="1" s="1"/>
  <c r="E37" i="1"/>
  <c r="E45" i="1" s="1"/>
  <c r="E43" i="1" s="1"/>
  <c r="E35" i="1"/>
  <c r="E34" i="1"/>
  <c r="E40" i="1" s="1"/>
  <c r="E33" i="1"/>
  <c r="E32" i="1"/>
  <c r="E31" i="1"/>
  <c r="E39" i="1" l="1"/>
  <c r="E38" i="1" s="1"/>
  <c r="E47" i="1" s="1"/>
  <c r="J16" i="1"/>
  <c r="I16" i="1"/>
  <c r="G16" i="1"/>
  <c r="F16" i="1"/>
  <c r="D16" i="1"/>
  <c r="C16" i="1"/>
  <c r="J15" i="1"/>
  <c r="J14" i="1" s="1"/>
  <c r="M13" i="1" s="1"/>
  <c r="I15" i="1"/>
  <c r="I14" i="1" s="1"/>
  <c r="G15" i="1"/>
  <c r="F15" i="1"/>
  <c r="D15" i="1"/>
  <c r="D14" i="1" s="1"/>
  <c r="C15" i="1"/>
  <c r="J21" i="1"/>
  <c r="I21" i="1"/>
  <c r="I19" i="1" s="1"/>
  <c r="F21" i="1"/>
  <c r="F19" i="1" s="1"/>
  <c r="D21" i="1"/>
  <c r="D19" i="1" s="1"/>
  <c r="C21" i="1"/>
  <c r="C19" i="1" s="1"/>
  <c r="H12" i="1"/>
  <c r="E12" i="1"/>
  <c r="E21" i="1" s="1"/>
  <c r="E19" i="1" s="1"/>
  <c r="M11" i="1"/>
  <c r="L11" i="1"/>
  <c r="K11" i="1"/>
  <c r="K16" i="1" s="1"/>
  <c r="H11" i="1"/>
  <c r="E11" i="1"/>
  <c r="E16" i="1" s="1"/>
  <c r="M10" i="1"/>
  <c r="L10" i="1"/>
  <c r="K10" i="1"/>
  <c r="H10" i="1"/>
  <c r="E10" i="1"/>
  <c r="M9" i="1"/>
  <c r="J19" i="1" l="1"/>
  <c r="M19" i="1" s="1"/>
  <c r="K21" i="1"/>
  <c r="M21" i="1"/>
  <c r="N11" i="1"/>
  <c r="M16" i="1"/>
  <c r="L16" i="1"/>
  <c r="F14" i="1"/>
  <c r="L14" i="1" s="1"/>
  <c r="C14" i="1"/>
  <c r="C23" i="1" s="1"/>
  <c r="N10" i="1"/>
  <c r="L15" i="1"/>
  <c r="F23" i="1"/>
  <c r="D23" i="1"/>
  <c r="M15" i="1"/>
  <c r="G14" i="1"/>
  <c r="G23" i="1" s="1"/>
  <c r="J23" i="1"/>
  <c r="I23" i="1"/>
  <c r="H16" i="1"/>
  <c r="N16" i="1" s="1"/>
  <c r="K9" i="1"/>
  <c r="H9" i="1"/>
  <c r="E9" i="1"/>
  <c r="M8" i="1"/>
  <c r="L8" i="1"/>
  <c r="L23" i="1" l="1"/>
  <c r="N21" i="1"/>
  <c r="K19" i="1"/>
  <c r="N19" i="1" s="1"/>
  <c r="N9" i="1"/>
  <c r="M14" i="1"/>
  <c r="M23" i="1"/>
  <c r="K8" i="1"/>
  <c r="H8" i="1"/>
  <c r="H15" i="1" s="1"/>
  <c r="H14" i="1" s="1"/>
  <c r="H23" i="1" s="1"/>
  <c r="E8" i="1"/>
  <c r="E15" i="1" s="1"/>
  <c r="E14" i="1" s="1"/>
  <c r="E23" i="1" s="1"/>
  <c r="K15" i="1" l="1"/>
  <c r="K14" i="1" s="1"/>
  <c r="N8" i="1"/>
  <c r="N15" i="1" l="1"/>
  <c r="K23" i="1" l="1"/>
  <c r="N23" i="1" s="1"/>
  <c r="N14" i="1"/>
</calcChain>
</file>

<file path=xl/sharedStrings.xml><?xml version="1.0" encoding="utf-8"?>
<sst xmlns="http://schemas.openxmlformats.org/spreadsheetml/2006/main" count="93" uniqueCount="46">
  <si>
    <t>Státní rozpočet</t>
  </si>
  <si>
    <t>% plnění</t>
  </si>
  <si>
    <t>schválený</t>
  </si>
  <si>
    <t>po změnách</t>
  </si>
  <si>
    <t>celkem</t>
  </si>
  <si>
    <t>Nároky z nespotřebovaných výdajů</t>
  </si>
  <si>
    <t>Datum:</t>
  </si>
  <si>
    <t>(jméno, popřípadě jména, a příjmení, telefon, podpis)</t>
  </si>
  <si>
    <t>v tis. Kč</t>
  </si>
  <si>
    <t>VÝDAJE KAPITOLY NA PROGRAMY/PROJEKTY SPOLUFINANCOVANÉ Z ROZPOČTU EVROPSKÉ UNIE NEBO FINANČNÍCH MECHANISMŮ</t>
  </si>
  <si>
    <t>podíl SR</t>
  </si>
  <si>
    <t>10=7:4</t>
  </si>
  <si>
    <t>11=8:5</t>
  </si>
  <si>
    <t>12=9:6</t>
  </si>
  <si>
    <t>Nástroj včetně analytiky</t>
  </si>
  <si>
    <t>kód (5ti místný)</t>
  </si>
  <si>
    <t>název včetně analytiky</t>
  </si>
  <si>
    <t>Víceletý finanční rámec 2014-2020 celkem</t>
  </si>
  <si>
    <t>Operační programy 2014-2020 celkem</t>
  </si>
  <si>
    <t>Komunitární programy 2014-2020 celkem</t>
  </si>
  <si>
    <t>Jiné EU 2014-2020 celkem</t>
  </si>
  <si>
    <t>Společná zemědělská politika 2014-2020 celkem</t>
  </si>
  <si>
    <t>Víceletý finanční rámec 2021-2027 celkem</t>
  </si>
  <si>
    <t>Operační programy 2021-2027 celkem</t>
  </si>
  <si>
    <t>Evropské programy 2021-2027 celkem</t>
  </si>
  <si>
    <t>Společná zemědělská politika 2021-2027 celkem</t>
  </si>
  <si>
    <t>Pozn.: nástroje s kódovým označením 046**, 047**, 048** a 049** jsou zahrnuty ve víceletém finančním rámci 2014-2020.</t>
  </si>
  <si>
    <t xml:space="preserve">Tabulka č. 8 </t>
  </si>
  <si>
    <t>kryto příjmem z rozpočtu EU/FM</t>
  </si>
  <si>
    <t>Výdaje spolufinancované z rozpočtu EU celkem</t>
  </si>
  <si>
    <t>Finanční mechanismy celkem</t>
  </si>
  <si>
    <t>Skutečnost k 31.12.2021</t>
  </si>
  <si>
    <t>OP Doprava - ERDF 2014+</t>
  </si>
  <si>
    <t>OP Doprava - CF 2014+</t>
  </si>
  <si>
    <t>KP - Nástroj pro propojení Evropy 2014+</t>
  </si>
  <si>
    <t>stav k 1.1.2021</t>
  </si>
  <si>
    <t>skutečné čerpání k 31.12.2021</t>
  </si>
  <si>
    <t>stav k 1.1.2022</t>
  </si>
  <si>
    <t>KP - HORIZONT 2020</t>
  </si>
  <si>
    <t>Kapitola: 327 Ministerstvo dopravy</t>
  </si>
  <si>
    <t>x</t>
  </si>
  <si>
    <t>Kontroloval: Ing. Marcel Vrkoslav, 225 131 198</t>
  </si>
  <si>
    <t>Vypracoval: Ing. Petra Šťastná, 225 131 414</t>
  </si>
  <si>
    <t>Facilita na podporu oživení a odolnosti</t>
  </si>
  <si>
    <t>NPO - Udržitelná a bezpečná doprava</t>
  </si>
  <si>
    <t>OP Zaměstnanost 2014+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</si>
</sst>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6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7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4" fillId="3" borderId="0" applyNumberFormat="0" applyBorder="0" applyAlignment="0" applyProtection="0"/>
    <xf numFmtId="0" fontId="5" fillId="1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1" fillId="18" borderId="6" applyNumberFormat="0" applyFont="0" applyAlignment="0" applyProtection="0"/>
    <xf numFmtId="0" fontId="11" fillId="0" borderId="7" applyNumberFormat="0" applyFill="0" applyAlignment="0" applyProtection="0"/>
    <xf numFmtId="0" fontId="12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  <xf numFmtId="0" fontId="22" fillId="0" borderId="0"/>
  </cellStyleXfs>
  <cellXfs count="157">
    <xf numFmtId="0" fontId="0" fillId="0" borderId="0" xfId="0"/>
    <xf numFmtId="0" fontId="23" fillId="0" borderId="0" xfId="42" applyFont="1" applyFill="1"/>
    <xf numFmtId="0" fontId="23" fillId="0" borderId="0" xfId="42" applyFont="1" applyFill="1" applyAlignment="1">
      <alignment horizontal="right"/>
    </xf>
    <xf numFmtId="0" fontId="23" fillId="0" borderId="10" xfId="42" applyFont="1" applyFill="1" applyBorder="1" applyAlignment="1">
      <alignment horizontal="center" vertical="center" wrapText="1"/>
    </xf>
    <xf numFmtId="0" fontId="23" fillId="0" borderId="23" xfId="42" applyFont="1" applyFill="1" applyBorder="1" applyAlignment="1">
      <alignment horizontal="center" vertical="center" wrapText="1"/>
    </xf>
    <xf numFmtId="0" fontId="23" fillId="0" borderId="0" xfId="42" applyFont="1" applyFill="1" applyBorder="1" applyAlignment="1">
      <alignment horizontal="center" vertical="center" wrapText="1"/>
    </xf>
    <xf numFmtId="0" fontId="23" fillId="0" borderId="48" xfId="42" applyFont="1" applyFill="1" applyBorder="1" applyAlignment="1">
      <alignment horizontal="center" vertical="center"/>
    </xf>
    <xf numFmtId="0" fontId="23" fillId="0" borderId="30" xfId="42" applyFont="1" applyFill="1" applyBorder="1" applyAlignment="1">
      <alignment horizontal="center" vertical="center" wrapText="1"/>
    </xf>
    <xf numFmtId="0" fontId="23" fillId="0" borderId="0" xfId="42" applyFont="1" applyFill="1" applyAlignment="1">
      <alignment horizontal="center"/>
    </xf>
    <xf numFmtId="0" fontId="23" fillId="0" borderId="0" xfId="42" applyFont="1" applyFill="1" applyBorder="1"/>
    <xf numFmtId="0" fontId="23" fillId="0" borderId="35" xfId="42" applyFont="1" applyFill="1" applyBorder="1" applyAlignment="1">
      <alignment horizontal="left" indent="2"/>
    </xf>
    <xf numFmtId="0" fontId="23" fillId="0" borderId="51" xfId="42" applyFont="1" applyFill="1" applyBorder="1" applyAlignment="1">
      <alignment horizontal="left" indent="2"/>
    </xf>
    <xf numFmtId="0" fontId="21" fillId="0" borderId="0" xfId="42" applyFont="1" applyFill="1" applyBorder="1" applyAlignment="1">
      <alignment horizontal="left" vertical="center"/>
    </xf>
    <xf numFmtId="0" fontId="23" fillId="0" borderId="0" xfId="42" applyFont="1" applyFill="1" applyAlignment="1">
      <alignment horizontal="center" vertical="center" wrapText="1"/>
    </xf>
    <xf numFmtId="0" fontId="23" fillId="0" borderId="24" xfId="42" applyFont="1" applyFill="1" applyBorder="1" applyAlignment="1">
      <alignment horizontal="center" vertical="center" wrapText="1"/>
    </xf>
    <xf numFmtId="0" fontId="23" fillId="0" borderId="11" xfId="42" applyFont="1" applyFill="1" applyBorder="1" applyAlignment="1">
      <alignment horizontal="center" vertical="center" wrapText="1"/>
    </xf>
    <xf numFmtId="0" fontId="23" fillId="0" borderId="12" xfId="42" applyFont="1" applyFill="1" applyBorder="1" applyAlignment="1">
      <alignment horizontal="center" vertical="center" wrapText="1"/>
    </xf>
    <xf numFmtId="0" fontId="20" fillId="0" borderId="41" xfId="42" applyFont="1" applyFill="1" applyBorder="1" applyAlignment="1">
      <alignment horizontal="center" vertical="center"/>
    </xf>
    <xf numFmtId="0" fontId="20" fillId="0" borderId="14" xfId="42" applyFont="1" applyFill="1" applyBorder="1" applyAlignment="1">
      <alignment horizontal="center" vertical="center"/>
    </xf>
    <xf numFmtId="0" fontId="20" fillId="0" borderId="11" xfId="42" applyFont="1" applyFill="1" applyBorder="1" applyAlignment="1">
      <alignment horizontal="center" vertical="center"/>
    </xf>
    <xf numFmtId="0" fontId="20" fillId="0" borderId="15" xfId="42" applyFont="1" applyFill="1" applyBorder="1" applyAlignment="1">
      <alignment horizontal="center" vertical="center"/>
    </xf>
    <xf numFmtId="0" fontId="20" fillId="0" borderId="16" xfId="42" applyFont="1" applyFill="1" applyBorder="1" applyAlignment="1">
      <alignment horizontal="center" vertical="center"/>
    </xf>
    <xf numFmtId="4" fontId="21" fillId="0" borderId="51" xfId="42" applyNumberFormat="1" applyFont="1" applyFill="1" applyBorder="1" applyAlignment="1">
      <alignment horizontal="right" indent="1"/>
    </xf>
    <xf numFmtId="4" fontId="21" fillId="0" borderId="29" xfId="42" applyNumberFormat="1" applyFont="1" applyFill="1" applyBorder="1" applyAlignment="1">
      <alignment horizontal="right" indent="1"/>
    </xf>
    <xf numFmtId="4" fontId="21" fillId="0" borderId="34" xfId="42" applyNumberFormat="1" applyFont="1" applyFill="1" applyBorder="1" applyAlignment="1">
      <alignment horizontal="right" indent="1"/>
    </xf>
    <xf numFmtId="4" fontId="21" fillId="0" borderId="32" xfId="42" applyNumberFormat="1" applyFont="1" applyFill="1" applyBorder="1" applyAlignment="1">
      <alignment horizontal="right" indent="1"/>
    </xf>
    <xf numFmtId="0" fontId="21" fillId="0" borderId="0" xfId="42" applyFont="1" applyFill="1"/>
    <xf numFmtId="0" fontId="23" fillId="0" borderId="53" xfId="42" applyFont="1" applyFill="1" applyBorder="1" applyAlignment="1">
      <alignment horizontal="left" indent="2"/>
    </xf>
    <xf numFmtId="0" fontId="23" fillId="0" borderId="54" xfId="42" applyFont="1" applyFill="1" applyBorder="1" applyAlignment="1">
      <alignment horizontal="left" indent="2"/>
    </xf>
    <xf numFmtId="0" fontId="19" fillId="0" borderId="0" xfId="42" applyFont="1" applyFill="1" applyBorder="1" applyAlignment="1">
      <alignment horizontal="left" vertical="center" indent="2"/>
    </xf>
    <xf numFmtId="0" fontId="23" fillId="0" borderId="0" xfId="42" applyFont="1" applyFill="1" applyBorder="1" applyAlignment="1">
      <alignment vertical="center"/>
    </xf>
    <xf numFmtId="0" fontId="19" fillId="0" borderId="0" xfId="42" applyFont="1" applyFill="1" applyBorder="1" applyAlignment="1">
      <alignment horizontal="left" indent="1"/>
    </xf>
    <xf numFmtId="3" fontId="23" fillId="0" borderId="0" xfId="42" applyNumberFormat="1" applyFont="1" applyFill="1" applyBorder="1" applyAlignment="1">
      <alignment horizontal="right" indent="1"/>
    </xf>
    <xf numFmtId="164" fontId="23" fillId="0" borderId="0" xfId="42" applyNumberFormat="1" applyFont="1" applyFill="1" applyBorder="1" applyAlignment="1">
      <alignment horizontal="center"/>
    </xf>
    <xf numFmtId="0" fontId="20" fillId="0" borderId="26" xfId="42" applyFont="1" applyFill="1" applyBorder="1" applyAlignment="1">
      <alignment horizontal="center" vertical="center"/>
    </xf>
    <xf numFmtId="3" fontId="20" fillId="0" borderId="15" xfId="42" applyNumberFormat="1" applyFont="1" applyFill="1" applyBorder="1" applyAlignment="1">
      <alignment horizontal="center"/>
    </xf>
    <xf numFmtId="3" fontId="20" fillId="0" borderId="27" xfId="42" applyNumberFormat="1" applyFont="1" applyFill="1" applyBorder="1" applyAlignment="1">
      <alignment horizontal="center"/>
    </xf>
    <xf numFmtId="4" fontId="21" fillId="0" borderId="31" xfId="42" applyNumberFormat="1" applyFont="1" applyFill="1" applyBorder="1" applyAlignment="1">
      <alignment horizontal="right" indent="1"/>
    </xf>
    <xf numFmtId="4" fontId="21" fillId="0" borderId="33" xfId="42" applyNumberFormat="1" applyFont="1" applyFill="1" applyBorder="1" applyAlignment="1">
      <alignment horizontal="right" indent="1"/>
    </xf>
    <xf numFmtId="0" fontId="20" fillId="0" borderId="0" xfId="42" applyFont="1" applyFill="1" applyBorder="1" applyAlignment="1">
      <alignment horizontal="center" vertical="center"/>
    </xf>
    <xf numFmtId="3" fontId="23" fillId="0" borderId="0" xfId="42" applyNumberFormat="1" applyFont="1" applyFill="1" applyBorder="1" applyAlignment="1">
      <alignment horizontal="center"/>
    </xf>
    <xf numFmtId="4" fontId="24" fillId="0" borderId="51" xfId="42" applyNumberFormat="1" applyFont="1" applyFill="1" applyBorder="1" applyAlignment="1">
      <alignment horizontal="right" indent="1"/>
    </xf>
    <xf numFmtId="4" fontId="24" fillId="0" borderId="29" xfId="42" applyNumberFormat="1" applyFont="1" applyFill="1" applyBorder="1" applyAlignment="1">
      <alignment horizontal="right" indent="1"/>
    </xf>
    <xf numFmtId="4" fontId="24" fillId="0" borderId="42" xfId="42" applyNumberFormat="1" applyFont="1" applyFill="1" applyBorder="1" applyAlignment="1">
      <alignment horizontal="right" indent="1"/>
    </xf>
    <xf numFmtId="4" fontId="24" fillId="0" borderId="20" xfId="42" applyNumberFormat="1" applyFont="1" applyFill="1" applyBorder="1" applyAlignment="1">
      <alignment horizontal="right" indent="1"/>
    </xf>
    <xf numFmtId="4" fontId="19" fillId="0" borderId="20" xfId="42" applyNumberFormat="1" applyFont="1" applyFill="1" applyBorder="1" applyAlignment="1">
      <alignment horizontal="right" indent="1"/>
    </xf>
    <xf numFmtId="4" fontId="19" fillId="0" borderId="42" xfId="42" applyNumberFormat="1" applyFont="1" applyFill="1" applyBorder="1" applyAlignment="1">
      <alignment horizontal="right" indent="1"/>
    </xf>
    <xf numFmtId="4" fontId="19" fillId="0" borderId="29" xfId="42" applyNumberFormat="1" applyFont="1" applyFill="1" applyBorder="1" applyAlignment="1">
      <alignment horizontal="right" indent="1"/>
    </xf>
    <xf numFmtId="4" fontId="19" fillId="0" borderId="51" xfId="42" applyNumberFormat="1" applyFont="1" applyFill="1" applyBorder="1" applyAlignment="1">
      <alignment horizontal="right" indent="1"/>
    </xf>
    <xf numFmtId="4" fontId="19" fillId="0" borderId="50" xfId="42" applyNumberFormat="1" applyFont="1" applyFill="1" applyBorder="1" applyAlignment="1">
      <alignment horizontal="right" indent="1"/>
    </xf>
    <xf numFmtId="4" fontId="19" fillId="0" borderId="28" xfId="42" applyNumberFormat="1" applyFont="1" applyFill="1" applyBorder="1" applyAlignment="1">
      <alignment horizontal="right" indent="1"/>
    </xf>
    <xf numFmtId="4" fontId="25" fillId="0" borderId="50" xfId="42" applyNumberFormat="1" applyFont="1" applyFill="1" applyBorder="1" applyAlignment="1">
      <alignment horizontal="right" indent="1"/>
    </xf>
    <xf numFmtId="4" fontId="25" fillId="0" borderId="51" xfId="42" applyNumberFormat="1" applyFont="1" applyFill="1" applyBorder="1" applyAlignment="1">
      <alignment horizontal="right" indent="1"/>
    </xf>
    <xf numFmtId="4" fontId="25" fillId="0" borderId="29" xfId="42" applyNumberFormat="1" applyFont="1" applyFill="1" applyBorder="1" applyAlignment="1">
      <alignment horizontal="right" indent="1"/>
    </xf>
    <xf numFmtId="4" fontId="25" fillId="0" borderId="31" xfId="42" applyNumberFormat="1" applyFont="1" applyFill="1" applyBorder="1" applyAlignment="1">
      <alignment horizontal="right" indent="1"/>
    </xf>
    <xf numFmtId="4" fontId="23" fillId="0" borderId="0" xfId="42" applyNumberFormat="1" applyFont="1" applyFill="1"/>
    <xf numFmtId="0" fontId="23" fillId="0" borderId="35" xfId="42" applyFont="1" applyFill="1" applyBorder="1" applyAlignment="1">
      <alignment horizontal="left" indent="2"/>
    </xf>
    <xf numFmtId="0" fontId="23" fillId="0" borderId="51" xfId="42" applyFont="1" applyFill="1" applyBorder="1" applyAlignment="1">
      <alignment horizontal="left" indent="2"/>
    </xf>
    <xf numFmtId="4" fontId="24" fillId="0" borderId="40" xfId="42" applyNumberFormat="1" applyFont="1" applyFill="1" applyBorder="1" applyAlignment="1">
      <alignment horizontal="right" indent="1"/>
    </xf>
    <xf numFmtId="4" fontId="24" fillId="0" borderId="57" xfId="42" applyNumberFormat="1" applyFont="1" applyFill="1" applyBorder="1" applyAlignment="1">
      <alignment horizontal="right" indent="1"/>
    </xf>
    <xf numFmtId="4" fontId="24" fillId="0" borderId="10" xfId="42" applyNumberFormat="1" applyFont="1" applyFill="1" applyBorder="1" applyAlignment="1">
      <alignment horizontal="right" indent="1"/>
    </xf>
    <xf numFmtId="4" fontId="24" fillId="0" borderId="36" xfId="42" applyNumberFormat="1" applyFont="1" applyFill="1" applyBorder="1" applyAlignment="1">
      <alignment horizontal="right" indent="1"/>
    </xf>
    <xf numFmtId="4" fontId="25" fillId="0" borderId="61" xfId="42" applyNumberFormat="1" applyFont="1" applyFill="1" applyBorder="1" applyAlignment="1">
      <alignment horizontal="right" indent="1"/>
    </xf>
    <xf numFmtId="4" fontId="24" fillId="0" borderId="31" xfId="42" applyNumberFormat="1" applyFont="1" applyFill="1" applyBorder="1" applyAlignment="1">
      <alignment horizontal="right" indent="1"/>
    </xf>
    <xf numFmtId="4" fontId="19" fillId="0" borderId="31" xfId="42" applyNumberFormat="1" applyFont="1" applyFill="1" applyBorder="1" applyAlignment="1">
      <alignment horizontal="right" indent="1"/>
    </xf>
    <xf numFmtId="0" fontId="23" fillId="0" borderId="63" xfId="42" applyFont="1" applyFill="1" applyBorder="1" applyAlignment="1">
      <alignment horizontal="center"/>
    </xf>
    <xf numFmtId="49" fontId="23" fillId="0" borderId="20" xfId="42" applyNumberFormat="1" applyFont="1" applyFill="1" applyBorder="1" applyAlignment="1">
      <alignment horizontal="left"/>
    </xf>
    <xf numFmtId="0" fontId="23" fillId="0" borderId="62" xfId="42" applyFont="1" applyFill="1" applyBorder="1" applyAlignment="1">
      <alignment horizontal="center"/>
    </xf>
    <xf numFmtId="49" fontId="23" fillId="0" borderId="64" xfId="42" applyNumberFormat="1" applyFont="1" applyFill="1" applyBorder="1" applyAlignment="1">
      <alignment horizontal="left"/>
    </xf>
    <xf numFmtId="0" fontId="23" fillId="0" borderId="65" xfId="42" applyFont="1" applyFill="1" applyBorder="1" applyAlignment="1">
      <alignment horizontal="center"/>
    </xf>
    <xf numFmtId="49" fontId="23" fillId="0" borderId="10" xfId="42" applyNumberFormat="1" applyFont="1" applyFill="1" applyBorder="1" applyAlignment="1">
      <alignment horizontal="left"/>
    </xf>
    <xf numFmtId="4" fontId="23" fillId="0" borderId="64" xfId="42" applyNumberFormat="1" applyFont="1" applyFill="1" applyBorder="1" applyAlignment="1">
      <alignment horizontal="right" indent="1"/>
    </xf>
    <xf numFmtId="4" fontId="23" fillId="0" borderId="43" xfId="42" applyNumberFormat="1" applyFont="1" applyFill="1" applyBorder="1" applyAlignment="1">
      <alignment horizontal="right" indent="1"/>
    </xf>
    <xf numFmtId="4" fontId="23" fillId="0" borderId="10" xfId="42" applyNumberFormat="1" applyFont="1" applyFill="1" applyBorder="1" applyAlignment="1">
      <alignment horizontal="right" indent="1"/>
    </xf>
    <xf numFmtId="4" fontId="23" fillId="0" borderId="36" xfId="42" applyNumberFormat="1" applyFont="1" applyFill="1" applyBorder="1" applyAlignment="1">
      <alignment horizontal="right" indent="1"/>
    </xf>
    <xf numFmtId="0" fontId="23" fillId="0" borderId="68" xfId="42" applyFont="1" applyFill="1" applyBorder="1" applyAlignment="1">
      <alignment horizontal="center"/>
    </xf>
    <xf numFmtId="4" fontId="23" fillId="0" borderId="66" xfId="42" applyNumberFormat="1" applyFont="1" applyFill="1" applyBorder="1" applyAlignment="1">
      <alignment horizontal="right" indent="1"/>
    </xf>
    <xf numFmtId="0" fontId="23" fillId="0" borderId="36" xfId="42" applyFont="1" applyFill="1" applyBorder="1" applyAlignment="1">
      <alignment horizontal="center" vertical="center" wrapText="1"/>
    </xf>
    <xf numFmtId="4" fontId="23" fillId="0" borderId="64" xfId="42" applyNumberFormat="1" applyFont="1" applyFill="1" applyBorder="1" applyAlignment="1">
      <alignment horizontal="right"/>
    </xf>
    <xf numFmtId="4" fontId="23" fillId="0" borderId="66" xfId="42" applyNumberFormat="1" applyFont="1" applyFill="1" applyBorder="1" applyAlignment="1">
      <alignment horizontal="right"/>
    </xf>
    <xf numFmtId="4" fontId="23" fillId="0" borderId="10" xfId="42" applyNumberFormat="1" applyFont="1" applyFill="1" applyBorder="1" applyAlignment="1">
      <alignment horizontal="right"/>
    </xf>
    <xf numFmtId="4" fontId="23" fillId="0" borderId="60" xfId="42" applyNumberFormat="1" applyFont="1" applyFill="1" applyBorder="1" applyAlignment="1">
      <alignment horizontal="right"/>
    </xf>
    <xf numFmtId="4" fontId="23" fillId="0" borderId="23" xfId="42" applyNumberFormat="1" applyFont="1" applyFill="1" applyBorder="1" applyAlignment="1">
      <alignment horizontal="right"/>
    </xf>
    <xf numFmtId="4" fontId="19" fillId="0" borderId="20" xfId="42" applyNumberFormat="1" applyFont="1" applyFill="1" applyBorder="1" applyAlignment="1">
      <alignment horizontal="right"/>
    </xf>
    <xf numFmtId="4" fontId="19" fillId="0" borderId="21" xfId="42" applyNumberFormat="1" applyFont="1" applyFill="1" applyBorder="1" applyAlignment="1">
      <alignment horizontal="right"/>
    </xf>
    <xf numFmtId="4" fontId="24" fillId="0" borderId="20" xfId="42" applyNumberFormat="1" applyFont="1" applyFill="1" applyBorder="1" applyAlignment="1">
      <alignment horizontal="right"/>
    </xf>
    <xf numFmtId="4" fontId="24" fillId="0" borderId="21" xfId="42" applyNumberFormat="1" applyFont="1" applyFill="1" applyBorder="1" applyAlignment="1">
      <alignment horizontal="right"/>
    </xf>
    <xf numFmtId="4" fontId="24" fillId="0" borderId="29" xfId="42" applyNumberFormat="1" applyFont="1" applyFill="1" applyBorder="1" applyAlignment="1">
      <alignment horizontal="right"/>
    </xf>
    <xf numFmtId="4" fontId="24" fillId="0" borderId="31" xfId="42" applyNumberFormat="1" applyFont="1" applyFill="1" applyBorder="1" applyAlignment="1">
      <alignment horizontal="right"/>
    </xf>
    <xf numFmtId="4" fontId="21" fillId="0" borderId="29" xfId="42" applyNumberFormat="1" applyFont="1" applyFill="1" applyBorder="1" applyAlignment="1">
      <alignment horizontal="right"/>
    </xf>
    <xf numFmtId="4" fontId="21" fillId="0" borderId="31" xfId="42" applyNumberFormat="1" applyFont="1" applyFill="1" applyBorder="1" applyAlignment="1">
      <alignment horizontal="right"/>
    </xf>
    <xf numFmtId="4" fontId="19" fillId="0" borderId="51" xfId="42" applyNumberFormat="1" applyFont="1" applyFill="1" applyBorder="1" applyAlignment="1">
      <alignment horizontal="right"/>
    </xf>
    <xf numFmtId="4" fontId="19" fillId="0" borderId="29" xfId="42" applyNumberFormat="1" applyFont="1" applyFill="1" applyBorder="1" applyAlignment="1">
      <alignment horizontal="right"/>
    </xf>
    <xf numFmtId="4" fontId="19" fillId="0" borderId="31" xfId="42" applyNumberFormat="1" applyFont="1" applyFill="1" applyBorder="1" applyAlignment="1">
      <alignment horizontal="right"/>
    </xf>
    <xf numFmtId="4" fontId="21" fillId="0" borderId="32" xfId="42" applyNumberFormat="1" applyFont="1" applyFill="1" applyBorder="1" applyAlignment="1">
      <alignment horizontal="right"/>
    </xf>
    <xf numFmtId="4" fontId="21" fillId="0" borderId="33" xfId="42" applyNumberFormat="1" applyFont="1" applyFill="1" applyBorder="1" applyAlignment="1">
      <alignment horizontal="right"/>
    </xf>
    <xf numFmtId="0" fontId="20" fillId="0" borderId="30" xfId="42" applyFont="1" applyFill="1" applyBorder="1" applyAlignment="1">
      <alignment horizontal="center" vertical="center"/>
    </xf>
    <xf numFmtId="4" fontId="23" fillId="0" borderId="43" xfId="42" applyNumberFormat="1" applyFont="1" applyFill="1" applyBorder="1" applyAlignment="1">
      <alignment horizontal="right"/>
    </xf>
    <xf numFmtId="4" fontId="23" fillId="0" borderId="36" xfId="42" applyNumberFormat="1" applyFont="1" applyFill="1" applyBorder="1" applyAlignment="1">
      <alignment horizontal="right"/>
    </xf>
    <xf numFmtId="4" fontId="19" fillId="0" borderId="42" xfId="42" applyNumberFormat="1" applyFont="1" applyFill="1" applyBorder="1" applyAlignment="1">
      <alignment horizontal="right"/>
    </xf>
    <xf numFmtId="4" fontId="24" fillId="0" borderId="42" xfId="42" applyNumberFormat="1" applyFont="1" applyFill="1" applyBorder="1" applyAlignment="1">
      <alignment horizontal="right"/>
    </xf>
    <xf numFmtId="4" fontId="24" fillId="0" borderId="51" xfId="42" applyNumberFormat="1" applyFont="1" applyFill="1" applyBorder="1" applyAlignment="1">
      <alignment horizontal="right"/>
    </xf>
    <xf numFmtId="4" fontId="21" fillId="0" borderId="51" xfId="42" applyNumberFormat="1" applyFont="1" applyFill="1" applyBorder="1" applyAlignment="1">
      <alignment horizontal="right"/>
    </xf>
    <xf numFmtId="4" fontId="21" fillId="0" borderId="34" xfId="42" applyNumberFormat="1" applyFont="1" applyFill="1" applyBorder="1" applyAlignment="1">
      <alignment horizontal="right"/>
    </xf>
    <xf numFmtId="0" fontId="23" fillId="0" borderId="57" xfId="42" applyFont="1" applyFill="1" applyBorder="1" applyAlignment="1">
      <alignment horizontal="center" vertical="center" wrapText="1"/>
    </xf>
    <xf numFmtId="0" fontId="23" fillId="0" borderId="14" xfId="42" applyFont="1" applyFill="1" applyBorder="1" applyAlignment="1">
      <alignment horizontal="center" vertical="center" wrapText="1"/>
    </xf>
    <xf numFmtId="4" fontId="23" fillId="0" borderId="23" xfId="42" applyNumberFormat="1" applyFont="1" applyFill="1" applyBorder="1" applyAlignment="1">
      <alignment horizontal="right" indent="1"/>
    </xf>
    <xf numFmtId="4" fontId="23" fillId="0" borderId="67" xfId="42" applyNumberFormat="1" applyFont="1" applyFill="1" applyBorder="1" applyAlignment="1">
      <alignment horizontal="right"/>
    </xf>
    <xf numFmtId="4" fontId="23" fillId="0" borderId="12" xfId="42" applyNumberFormat="1" applyFont="1" applyFill="1" applyBorder="1" applyAlignment="1">
      <alignment horizontal="right"/>
    </xf>
    <xf numFmtId="4" fontId="23" fillId="0" borderId="15" xfId="42" applyNumberFormat="1" applyFont="1" applyFill="1" applyBorder="1" applyAlignment="1">
      <alignment horizontal="right" indent="1"/>
    </xf>
    <xf numFmtId="4" fontId="23" fillId="0" borderId="30" xfId="42" applyNumberFormat="1" applyFont="1" applyFill="1" applyBorder="1" applyAlignment="1">
      <alignment horizontal="right"/>
    </xf>
    <xf numFmtId="4" fontId="23" fillId="0" borderId="15" xfId="42" applyNumberFormat="1" applyFont="1" applyFill="1" applyBorder="1" applyAlignment="1">
      <alignment horizontal="right"/>
    </xf>
    <xf numFmtId="4" fontId="23" fillId="0" borderId="27" xfId="42" applyNumberFormat="1" applyFont="1" applyFill="1" applyBorder="1" applyAlignment="1">
      <alignment horizontal="right"/>
    </xf>
    <xf numFmtId="49" fontId="23" fillId="0" borderId="59" xfId="42" applyNumberFormat="1" applyFont="1" applyFill="1" applyBorder="1" applyAlignment="1">
      <alignment horizontal="left"/>
    </xf>
    <xf numFmtId="4" fontId="24" fillId="0" borderId="60" xfId="42" applyNumberFormat="1" applyFont="1" applyFill="1" applyBorder="1" applyAlignment="1">
      <alignment horizontal="right" indent="1"/>
    </xf>
    <xf numFmtId="4" fontId="24" fillId="0" borderId="58" xfId="42" applyNumberFormat="1" applyFont="1" applyFill="1" applyBorder="1" applyAlignment="1">
      <alignment horizontal="right" indent="1"/>
    </xf>
    <xf numFmtId="0" fontId="23" fillId="0" borderId="35" xfId="42" applyFont="1" applyFill="1" applyBorder="1" applyAlignment="1">
      <alignment horizontal="left" indent="2"/>
    </xf>
    <xf numFmtId="0" fontId="23" fillId="0" borderId="51" xfId="42" applyFont="1" applyFill="1" applyBorder="1" applyAlignment="1">
      <alignment horizontal="left" indent="2"/>
    </xf>
    <xf numFmtId="0" fontId="19" fillId="0" borderId="35" xfId="42" applyFont="1" applyFill="1" applyBorder="1" applyAlignment="1"/>
    <xf numFmtId="0" fontId="19" fillId="0" borderId="51" xfId="42" applyFont="1" applyFill="1" applyBorder="1" applyAlignment="1"/>
    <xf numFmtId="0" fontId="19" fillId="0" borderId="52" xfId="42" applyFont="1" applyFill="1" applyBorder="1" applyAlignment="1"/>
    <xf numFmtId="0" fontId="19" fillId="0" borderId="34" xfId="42" applyFont="1" applyFill="1" applyBorder="1" applyAlignment="1"/>
    <xf numFmtId="0" fontId="19" fillId="0" borderId="49" xfId="42" applyFont="1" applyFill="1" applyBorder="1" applyAlignment="1">
      <alignment horizontal="left" indent="1"/>
    </xf>
    <xf numFmtId="0" fontId="19" fillId="0" borderId="50" xfId="42" applyFont="1" applyFill="1" applyBorder="1" applyAlignment="1">
      <alignment horizontal="left" indent="1"/>
    </xf>
    <xf numFmtId="0" fontId="23" fillId="0" borderId="19" xfId="42" applyFont="1" applyFill="1" applyBorder="1" applyAlignment="1">
      <alignment horizontal="left" indent="2"/>
    </xf>
    <xf numFmtId="0" fontId="23" fillId="0" borderId="42" xfId="42" applyFont="1" applyFill="1" applyBorder="1" applyAlignment="1">
      <alignment horizontal="left" indent="2"/>
    </xf>
    <xf numFmtId="0" fontId="19" fillId="0" borderId="35" xfId="42" applyFont="1" applyFill="1" applyBorder="1" applyAlignment="1">
      <alignment horizontal="left" indent="1"/>
    </xf>
    <xf numFmtId="0" fontId="19" fillId="0" borderId="51" xfId="42" applyFont="1" applyFill="1" applyBorder="1" applyAlignment="1">
      <alignment horizontal="left" indent="1"/>
    </xf>
    <xf numFmtId="0" fontId="23" fillId="0" borderId="17" xfId="42" applyFont="1" applyFill="1" applyBorder="1" applyAlignment="1">
      <alignment horizontal="center" vertical="center" wrapText="1"/>
    </xf>
    <xf numFmtId="0" fontId="23" fillId="0" borderId="45" xfId="42" applyFont="1" applyFill="1" applyBorder="1" applyAlignment="1"/>
    <xf numFmtId="0" fontId="23" fillId="0" borderId="13" xfId="42" applyFont="1" applyFill="1" applyBorder="1" applyAlignment="1"/>
    <xf numFmtId="0" fontId="23" fillId="0" borderId="0" xfId="42" applyFont="1" applyFill="1" applyBorder="1" applyAlignment="1"/>
    <xf numFmtId="0" fontId="23" fillId="0" borderId="22" xfId="42" applyFont="1" applyFill="1" applyBorder="1" applyAlignment="1"/>
    <xf numFmtId="0" fontId="23" fillId="0" borderId="39" xfId="42" applyFont="1" applyFill="1" applyBorder="1" applyAlignment="1"/>
    <xf numFmtId="0" fontId="23" fillId="0" borderId="44" xfId="42" applyFont="1" applyFill="1" applyBorder="1" applyAlignment="1">
      <alignment horizontal="center" vertical="center" wrapText="1"/>
    </xf>
    <xf numFmtId="0" fontId="23" fillId="0" borderId="38" xfId="42" applyFont="1" applyFill="1" applyBorder="1" applyAlignment="1">
      <alignment horizontal="center" vertical="center" wrapText="1"/>
    </xf>
    <xf numFmtId="0" fontId="23" fillId="0" borderId="55" xfId="42" applyFont="1" applyFill="1" applyBorder="1" applyAlignment="1">
      <alignment horizontal="center" vertical="center" wrapText="1"/>
    </xf>
    <xf numFmtId="0" fontId="23" fillId="0" borderId="25" xfId="42" applyFont="1" applyFill="1" applyBorder="1" applyAlignment="1">
      <alignment horizontal="center" vertical="center" wrapText="1"/>
    </xf>
    <xf numFmtId="0" fontId="23" fillId="0" borderId="37" xfId="42" applyFont="1" applyFill="1" applyBorder="1" applyAlignment="1">
      <alignment horizontal="center" vertical="center" wrapText="1"/>
    </xf>
    <xf numFmtId="0" fontId="23" fillId="0" borderId="36" xfId="42" applyFont="1" applyFill="1" applyBorder="1" applyAlignment="1">
      <alignment horizontal="center" vertical="center" wrapText="1"/>
    </xf>
    <xf numFmtId="3" fontId="23" fillId="0" borderId="25" xfId="42" applyNumberFormat="1" applyFont="1" applyFill="1" applyBorder="1" applyAlignment="1">
      <alignment horizontal="center"/>
    </xf>
    <xf numFmtId="3" fontId="23" fillId="0" borderId="37" xfId="42" applyNumberFormat="1" applyFont="1" applyFill="1" applyBorder="1" applyAlignment="1">
      <alignment horizontal="center"/>
    </xf>
    <xf numFmtId="3" fontId="23" fillId="0" borderId="56" xfId="42" applyNumberFormat="1" applyFont="1" applyFill="1" applyBorder="1" applyAlignment="1">
      <alignment horizontal="center"/>
    </xf>
    <xf numFmtId="0" fontId="19" fillId="0" borderId="19" xfId="42" applyFont="1" applyFill="1" applyBorder="1" applyAlignment="1">
      <alignment horizontal="left" indent="1"/>
    </xf>
    <xf numFmtId="0" fontId="19" fillId="0" borderId="42" xfId="42" applyFont="1" applyFill="1" applyBorder="1" applyAlignment="1">
      <alignment horizontal="left" indent="1"/>
    </xf>
    <xf numFmtId="0" fontId="23" fillId="0" borderId="0" xfId="42" applyFont="1" applyFill="1" applyAlignment="1">
      <alignment horizontal="right"/>
    </xf>
    <xf numFmtId="0" fontId="23" fillId="0" borderId="0" xfId="42" applyFont="1" applyFill="1" applyAlignment="1">
      <alignment horizontal="center" vertical="center" wrapText="1"/>
    </xf>
    <xf numFmtId="0" fontId="23" fillId="0" borderId="43" xfId="42" applyFont="1" applyFill="1" applyBorder="1" applyAlignment="1">
      <alignment horizontal="center" vertical="center" wrapText="1"/>
    </xf>
    <xf numFmtId="0" fontId="23" fillId="0" borderId="18" xfId="42" applyFont="1" applyFill="1" applyBorder="1" applyAlignment="1">
      <alignment horizontal="center" vertical="center" wrapText="1"/>
    </xf>
    <xf numFmtId="0" fontId="23" fillId="0" borderId="45" xfId="42" applyFont="1" applyFill="1" applyBorder="1" applyAlignment="1">
      <alignment horizontal="center" vertical="center" wrapText="1"/>
    </xf>
    <xf numFmtId="0" fontId="23" fillId="0" borderId="69" xfId="42" applyFont="1" applyFill="1" applyBorder="1" applyAlignment="1">
      <alignment horizontal="center" vertical="center" wrapText="1"/>
    </xf>
    <xf numFmtId="0" fontId="23" fillId="0" borderId="24" xfId="42" applyFont="1" applyFill="1" applyBorder="1" applyAlignment="1">
      <alignment horizontal="center" vertical="center" wrapText="1"/>
    </xf>
    <xf numFmtId="0" fontId="23" fillId="0" borderId="39" xfId="42" applyFont="1" applyFill="1" applyBorder="1" applyAlignment="1">
      <alignment horizontal="center" vertical="center" wrapText="1"/>
    </xf>
    <xf numFmtId="0" fontId="23" fillId="0" borderId="67" xfId="42" applyFont="1" applyFill="1" applyBorder="1" applyAlignment="1">
      <alignment horizontal="center" vertical="center" wrapText="1"/>
    </xf>
    <xf numFmtId="0" fontId="23" fillId="0" borderId="46" xfId="42" applyFont="1" applyFill="1" applyBorder="1" applyAlignment="1">
      <alignment horizontal="center" vertical="center" wrapText="1"/>
    </xf>
    <xf numFmtId="0" fontId="23" fillId="0" borderId="47" xfId="42" applyFont="1" applyFill="1" applyBorder="1" applyAlignment="1">
      <alignment horizontal="center" vertical="center" wrapText="1"/>
    </xf>
    <xf numFmtId="14" fontId="23" fillId="0" borderId="0" xfId="42" applyNumberFormat="1" applyFont="1" applyFill="1"/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al" xfId="42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abSelected="1" topLeftCell="A19" zoomScaleNormal="100" zoomScaleSheetLayoutView="75" workbookViewId="0">
      <selection activeCell="J58" sqref="J58"/>
    </sheetView>
  </sheetViews>
  <sheetFormatPr defaultColWidth="9.140625" defaultRowHeight="12.75" x14ac:dyDescent="0.2"/>
  <cols>
    <col min="1" max="1" width="14.85546875" style="1" customWidth="1"/>
    <col min="2" max="2" width="51.140625" style="1" customWidth="1"/>
    <col min="3" max="3" width="13" style="1" customWidth="1"/>
    <col min="4" max="4" width="16.140625" style="1" customWidth="1"/>
    <col min="5" max="5" width="15.140625" style="1" customWidth="1"/>
    <col min="6" max="6" width="13.5703125" style="1" customWidth="1"/>
    <col min="7" max="7" width="15.85546875" style="1" customWidth="1"/>
    <col min="8" max="8" width="14.7109375" style="1" customWidth="1"/>
    <col min="9" max="9" width="13.85546875" style="1" customWidth="1"/>
    <col min="10" max="10" width="15.42578125" style="1" customWidth="1"/>
    <col min="11" max="11" width="16" style="1" customWidth="1"/>
    <col min="12" max="12" width="12" style="1" customWidth="1"/>
    <col min="13" max="13" width="14.85546875" style="1" customWidth="1"/>
    <col min="14" max="14" width="13.5703125" style="1" customWidth="1"/>
    <col min="15" max="15" width="5.42578125" style="1" customWidth="1"/>
    <col min="16" max="256" width="9.140625" style="1"/>
    <col min="257" max="257" width="14.85546875" style="1" customWidth="1"/>
    <col min="258" max="258" width="49.140625" style="1" customWidth="1"/>
    <col min="259" max="259" width="13" style="1" customWidth="1"/>
    <col min="260" max="260" width="14" style="1" customWidth="1"/>
    <col min="261" max="264" width="13.5703125" style="1" customWidth="1"/>
    <col min="265" max="265" width="13.85546875" style="1" customWidth="1"/>
    <col min="266" max="266" width="13.5703125" style="1" customWidth="1"/>
    <col min="267" max="267" width="14.28515625" style="1" customWidth="1"/>
    <col min="268" max="268" width="12" style="1" customWidth="1"/>
    <col min="269" max="270" width="13.5703125" style="1" customWidth="1"/>
    <col min="271" max="271" width="5.42578125" style="1" customWidth="1"/>
    <col min="272" max="512" width="9.140625" style="1"/>
    <col min="513" max="513" width="14.85546875" style="1" customWidth="1"/>
    <col min="514" max="514" width="49.140625" style="1" customWidth="1"/>
    <col min="515" max="515" width="13" style="1" customWidth="1"/>
    <col min="516" max="516" width="14" style="1" customWidth="1"/>
    <col min="517" max="520" width="13.5703125" style="1" customWidth="1"/>
    <col min="521" max="521" width="13.85546875" style="1" customWidth="1"/>
    <col min="522" max="522" width="13.5703125" style="1" customWidth="1"/>
    <col min="523" max="523" width="14.28515625" style="1" customWidth="1"/>
    <col min="524" max="524" width="12" style="1" customWidth="1"/>
    <col min="525" max="526" width="13.5703125" style="1" customWidth="1"/>
    <col min="527" max="527" width="5.42578125" style="1" customWidth="1"/>
    <col min="528" max="768" width="9.140625" style="1"/>
    <col min="769" max="769" width="14.85546875" style="1" customWidth="1"/>
    <col min="770" max="770" width="49.140625" style="1" customWidth="1"/>
    <col min="771" max="771" width="13" style="1" customWidth="1"/>
    <col min="772" max="772" width="14" style="1" customWidth="1"/>
    <col min="773" max="776" width="13.5703125" style="1" customWidth="1"/>
    <col min="777" max="777" width="13.85546875" style="1" customWidth="1"/>
    <col min="778" max="778" width="13.5703125" style="1" customWidth="1"/>
    <col min="779" max="779" width="14.28515625" style="1" customWidth="1"/>
    <col min="780" max="780" width="12" style="1" customWidth="1"/>
    <col min="781" max="782" width="13.5703125" style="1" customWidth="1"/>
    <col min="783" max="783" width="5.42578125" style="1" customWidth="1"/>
    <col min="784" max="1024" width="9.140625" style="1"/>
    <col min="1025" max="1025" width="14.85546875" style="1" customWidth="1"/>
    <col min="1026" max="1026" width="49.140625" style="1" customWidth="1"/>
    <col min="1027" max="1027" width="13" style="1" customWidth="1"/>
    <col min="1028" max="1028" width="14" style="1" customWidth="1"/>
    <col min="1029" max="1032" width="13.5703125" style="1" customWidth="1"/>
    <col min="1033" max="1033" width="13.85546875" style="1" customWidth="1"/>
    <col min="1034" max="1034" width="13.5703125" style="1" customWidth="1"/>
    <col min="1035" max="1035" width="14.28515625" style="1" customWidth="1"/>
    <col min="1036" max="1036" width="12" style="1" customWidth="1"/>
    <col min="1037" max="1038" width="13.5703125" style="1" customWidth="1"/>
    <col min="1039" max="1039" width="5.42578125" style="1" customWidth="1"/>
    <col min="1040" max="1280" width="9.140625" style="1"/>
    <col min="1281" max="1281" width="14.85546875" style="1" customWidth="1"/>
    <col min="1282" max="1282" width="49.140625" style="1" customWidth="1"/>
    <col min="1283" max="1283" width="13" style="1" customWidth="1"/>
    <col min="1284" max="1284" width="14" style="1" customWidth="1"/>
    <col min="1285" max="1288" width="13.5703125" style="1" customWidth="1"/>
    <col min="1289" max="1289" width="13.85546875" style="1" customWidth="1"/>
    <col min="1290" max="1290" width="13.5703125" style="1" customWidth="1"/>
    <col min="1291" max="1291" width="14.28515625" style="1" customWidth="1"/>
    <col min="1292" max="1292" width="12" style="1" customWidth="1"/>
    <col min="1293" max="1294" width="13.5703125" style="1" customWidth="1"/>
    <col min="1295" max="1295" width="5.42578125" style="1" customWidth="1"/>
    <col min="1296" max="1536" width="9.140625" style="1"/>
    <col min="1537" max="1537" width="14.85546875" style="1" customWidth="1"/>
    <col min="1538" max="1538" width="49.140625" style="1" customWidth="1"/>
    <col min="1539" max="1539" width="13" style="1" customWidth="1"/>
    <col min="1540" max="1540" width="14" style="1" customWidth="1"/>
    <col min="1541" max="1544" width="13.5703125" style="1" customWidth="1"/>
    <col min="1545" max="1545" width="13.85546875" style="1" customWidth="1"/>
    <col min="1546" max="1546" width="13.5703125" style="1" customWidth="1"/>
    <col min="1547" max="1547" width="14.28515625" style="1" customWidth="1"/>
    <col min="1548" max="1548" width="12" style="1" customWidth="1"/>
    <col min="1549" max="1550" width="13.5703125" style="1" customWidth="1"/>
    <col min="1551" max="1551" width="5.42578125" style="1" customWidth="1"/>
    <col min="1552" max="1792" width="9.140625" style="1"/>
    <col min="1793" max="1793" width="14.85546875" style="1" customWidth="1"/>
    <col min="1794" max="1794" width="49.140625" style="1" customWidth="1"/>
    <col min="1795" max="1795" width="13" style="1" customWidth="1"/>
    <col min="1796" max="1796" width="14" style="1" customWidth="1"/>
    <col min="1797" max="1800" width="13.5703125" style="1" customWidth="1"/>
    <col min="1801" max="1801" width="13.85546875" style="1" customWidth="1"/>
    <col min="1802" max="1802" width="13.5703125" style="1" customWidth="1"/>
    <col min="1803" max="1803" width="14.28515625" style="1" customWidth="1"/>
    <col min="1804" max="1804" width="12" style="1" customWidth="1"/>
    <col min="1805" max="1806" width="13.5703125" style="1" customWidth="1"/>
    <col min="1807" max="1807" width="5.42578125" style="1" customWidth="1"/>
    <col min="1808" max="2048" width="9.140625" style="1"/>
    <col min="2049" max="2049" width="14.85546875" style="1" customWidth="1"/>
    <col min="2050" max="2050" width="49.140625" style="1" customWidth="1"/>
    <col min="2051" max="2051" width="13" style="1" customWidth="1"/>
    <col min="2052" max="2052" width="14" style="1" customWidth="1"/>
    <col min="2053" max="2056" width="13.5703125" style="1" customWidth="1"/>
    <col min="2057" max="2057" width="13.85546875" style="1" customWidth="1"/>
    <col min="2058" max="2058" width="13.5703125" style="1" customWidth="1"/>
    <col min="2059" max="2059" width="14.28515625" style="1" customWidth="1"/>
    <col min="2060" max="2060" width="12" style="1" customWidth="1"/>
    <col min="2061" max="2062" width="13.5703125" style="1" customWidth="1"/>
    <col min="2063" max="2063" width="5.42578125" style="1" customWidth="1"/>
    <col min="2064" max="2304" width="9.140625" style="1"/>
    <col min="2305" max="2305" width="14.85546875" style="1" customWidth="1"/>
    <col min="2306" max="2306" width="49.140625" style="1" customWidth="1"/>
    <col min="2307" max="2307" width="13" style="1" customWidth="1"/>
    <col min="2308" max="2308" width="14" style="1" customWidth="1"/>
    <col min="2309" max="2312" width="13.5703125" style="1" customWidth="1"/>
    <col min="2313" max="2313" width="13.85546875" style="1" customWidth="1"/>
    <col min="2314" max="2314" width="13.5703125" style="1" customWidth="1"/>
    <col min="2315" max="2315" width="14.28515625" style="1" customWidth="1"/>
    <col min="2316" max="2316" width="12" style="1" customWidth="1"/>
    <col min="2317" max="2318" width="13.5703125" style="1" customWidth="1"/>
    <col min="2319" max="2319" width="5.42578125" style="1" customWidth="1"/>
    <col min="2320" max="2560" width="9.140625" style="1"/>
    <col min="2561" max="2561" width="14.85546875" style="1" customWidth="1"/>
    <col min="2562" max="2562" width="49.140625" style="1" customWidth="1"/>
    <col min="2563" max="2563" width="13" style="1" customWidth="1"/>
    <col min="2564" max="2564" width="14" style="1" customWidth="1"/>
    <col min="2565" max="2568" width="13.5703125" style="1" customWidth="1"/>
    <col min="2569" max="2569" width="13.85546875" style="1" customWidth="1"/>
    <col min="2570" max="2570" width="13.5703125" style="1" customWidth="1"/>
    <col min="2571" max="2571" width="14.28515625" style="1" customWidth="1"/>
    <col min="2572" max="2572" width="12" style="1" customWidth="1"/>
    <col min="2573" max="2574" width="13.5703125" style="1" customWidth="1"/>
    <col min="2575" max="2575" width="5.42578125" style="1" customWidth="1"/>
    <col min="2576" max="2816" width="9.140625" style="1"/>
    <col min="2817" max="2817" width="14.85546875" style="1" customWidth="1"/>
    <col min="2818" max="2818" width="49.140625" style="1" customWidth="1"/>
    <col min="2819" max="2819" width="13" style="1" customWidth="1"/>
    <col min="2820" max="2820" width="14" style="1" customWidth="1"/>
    <col min="2821" max="2824" width="13.5703125" style="1" customWidth="1"/>
    <col min="2825" max="2825" width="13.85546875" style="1" customWidth="1"/>
    <col min="2826" max="2826" width="13.5703125" style="1" customWidth="1"/>
    <col min="2827" max="2827" width="14.28515625" style="1" customWidth="1"/>
    <col min="2828" max="2828" width="12" style="1" customWidth="1"/>
    <col min="2829" max="2830" width="13.5703125" style="1" customWidth="1"/>
    <col min="2831" max="2831" width="5.42578125" style="1" customWidth="1"/>
    <col min="2832" max="3072" width="9.140625" style="1"/>
    <col min="3073" max="3073" width="14.85546875" style="1" customWidth="1"/>
    <col min="3074" max="3074" width="49.140625" style="1" customWidth="1"/>
    <col min="3075" max="3075" width="13" style="1" customWidth="1"/>
    <col min="3076" max="3076" width="14" style="1" customWidth="1"/>
    <col min="3077" max="3080" width="13.5703125" style="1" customWidth="1"/>
    <col min="3081" max="3081" width="13.85546875" style="1" customWidth="1"/>
    <col min="3082" max="3082" width="13.5703125" style="1" customWidth="1"/>
    <col min="3083" max="3083" width="14.28515625" style="1" customWidth="1"/>
    <col min="3084" max="3084" width="12" style="1" customWidth="1"/>
    <col min="3085" max="3086" width="13.5703125" style="1" customWidth="1"/>
    <col min="3087" max="3087" width="5.42578125" style="1" customWidth="1"/>
    <col min="3088" max="3328" width="9.140625" style="1"/>
    <col min="3329" max="3329" width="14.85546875" style="1" customWidth="1"/>
    <col min="3330" max="3330" width="49.140625" style="1" customWidth="1"/>
    <col min="3331" max="3331" width="13" style="1" customWidth="1"/>
    <col min="3332" max="3332" width="14" style="1" customWidth="1"/>
    <col min="3333" max="3336" width="13.5703125" style="1" customWidth="1"/>
    <col min="3337" max="3337" width="13.85546875" style="1" customWidth="1"/>
    <col min="3338" max="3338" width="13.5703125" style="1" customWidth="1"/>
    <col min="3339" max="3339" width="14.28515625" style="1" customWidth="1"/>
    <col min="3340" max="3340" width="12" style="1" customWidth="1"/>
    <col min="3341" max="3342" width="13.5703125" style="1" customWidth="1"/>
    <col min="3343" max="3343" width="5.42578125" style="1" customWidth="1"/>
    <col min="3344" max="3584" width="9.140625" style="1"/>
    <col min="3585" max="3585" width="14.85546875" style="1" customWidth="1"/>
    <col min="3586" max="3586" width="49.140625" style="1" customWidth="1"/>
    <col min="3587" max="3587" width="13" style="1" customWidth="1"/>
    <col min="3588" max="3588" width="14" style="1" customWidth="1"/>
    <col min="3589" max="3592" width="13.5703125" style="1" customWidth="1"/>
    <col min="3593" max="3593" width="13.85546875" style="1" customWidth="1"/>
    <col min="3594" max="3594" width="13.5703125" style="1" customWidth="1"/>
    <col min="3595" max="3595" width="14.28515625" style="1" customWidth="1"/>
    <col min="3596" max="3596" width="12" style="1" customWidth="1"/>
    <col min="3597" max="3598" width="13.5703125" style="1" customWidth="1"/>
    <col min="3599" max="3599" width="5.42578125" style="1" customWidth="1"/>
    <col min="3600" max="3840" width="9.140625" style="1"/>
    <col min="3841" max="3841" width="14.85546875" style="1" customWidth="1"/>
    <col min="3842" max="3842" width="49.140625" style="1" customWidth="1"/>
    <col min="3843" max="3843" width="13" style="1" customWidth="1"/>
    <col min="3844" max="3844" width="14" style="1" customWidth="1"/>
    <col min="3845" max="3848" width="13.5703125" style="1" customWidth="1"/>
    <col min="3849" max="3849" width="13.85546875" style="1" customWidth="1"/>
    <col min="3850" max="3850" width="13.5703125" style="1" customWidth="1"/>
    <col min="3851" max="3851" width="14.28515625" style="1" customWidth="1"/>
    <col min="3852" max="3852" width="12" style="1" customWidth="1"/>
    <col min="3853" max="3854" width="13.5703125" style="1" customWidth="1"/>
    <col min="3855" max="3855" width="5.42578125" style="1" customWidth="1"/>
    <col min="3856" max="4096" width="9.140625" style="1"/>
    <col min="4097" max="4097" width="14.85546875" style="1" customWidth="1"/>
    <col min="4098" max="4098" width="49.140625" style="1" customWidth="1"/>
    <col min="4099" max="4099" width="13" style="1" customWidth="1"/>
    <col min="4100" max="4100" width="14" style="1" customWidth="1"/>
    <col min="4101" max="4104" width="13.5703125" style="1" customWidth="1"/>
    <col min="4105" max="4105" width="13.85546875" style="1" customWidth="1"/>
    <col min="4106" max="4106" width="13.5703125" style="1" customWidth="1"/>
    <col min="4107" max="4107" width="14.28515625" style="1" customWidth="1"/>
    <col min="4108" max="4108" width="12" style="1" customWidth="1"/>
    <col min="4109" max="4110" width="13.5703125" style="1" customWidth="1"/>
    <col min="4111" max="4111" width="5.42578125" style="1" customWidth="1"/>
    <col min="4112" max="4352" width="9.140625" style="1"/>
    <col min="4353" max="4353" width="14.85546875" style="1" customWidth="1"/>
    <col min="4354" max="4354" width="49.140625" style="1" customWidth="1"/>
    <col min="4355" max="4355" width="13" style="1" customWidth="1"/>
    <col min="4356" max="4356" width="14" style="1" customWidth="1"/>
    <col min="4357" max="4360" width="13.5703125" style="1" customWidth="1"/>
    <col min="4361" max="4361" width="13.85546875" style="1" customWidth="1"/>
    <col min="4362" max="4362" width="13.5703125" style="1" customWidth="1"/>
    <col min="4363" max="4363" width="14.28515625" style="1" customWidth="1"/>
    <col min="4364" max="4364" width="12" style="1" customWidth="1"/>
    <col min="4365" max="4366" width="13.5703125" style="1" customWidth="1"/>
    <col min="4367" max="4367" width="5.42578125" style="1" customWidth="1"/>
    <col min="4368" max="4608" width="9.140625" style="1"/>
    <col min="4609" max="4609" width="14.85546875" style="1" customWidth="1"/>
    <col min="4610" max="4610" width="49.140625" style="1" customWidth="1"/>
    <col min="4611" max="4611" width="13" style="1" customWidth="1"/>
    <col min="4612" max="4612" width="14" style="1" customWidth="1"/>
    <col min="4613" max="4616" width="13.5703125" style="1" customWidth="1"/>
    <col min="4617" max="4617" width="13.85546875" style="1" customWidth="1"/>
    <col min="4618" max="4618" width="13.5703125" style="1" customWidth="1"/>
    <col min="4619" max="4619" width="14.28515625" style="1" customWidth="1"/>
    <col min="4620" max="4620" width="12" style="1" customWidth="1"/>
    <col min="4621" max="4622" width="13.5703125" style="1" customWidth="1"/>
    <col min="4623" max="4623" width="5.42578125" style="1" customWidth="1"/>
    <col min="4624" max="4864" width="9.140625" style="1"/>
    <col min="4865" max="4865" width="14.85546875" style="1" customWidth="1"/>
    <col min="4866" max="4866" width="49.140625" style="1" customWidth="1"/>
    <col min="4867" max="4867" width="13" style="1" customWidth="1"/>
    <col min="4868" max="4868" width="14" style="1" customWidth="1"/>
    <col min="4869" max="4872" width="13.5703125" style="1" customWidth="1"/>
    <col min="4873" max="4873" width="13.85546875" style="1" customWidth="1"/>
    <col min="4874" max="4874" width="13.5703125" style="1" customWidth="1"/>
    <col min="4875" max="4875" width="14.28515625" style="1" customWidth="1"/>
    <col min="4876" max="4876" width="12" style="1" customWidth="1"/>
    <col min="4877" max="4878" width="13.5703125" style="1" customWidth="1"/>
    <col min="4879" max="4879" width="5.42578125" style="1" customWidth="1"/>
    <col min="4880" max="5120" width="9.140625" style="1"/>
    <col min="5121" max="5121" width="14.85546875" style="1" customWidth="1"/>
    <col min="5122" max="5122" width="49.140625" style="1" customWidth="1"/>
    <col min="5123" max="5123" width="13" style="1" customWidth="1"/>
    <col min="5124" max="5124" width="14" style="1" customWidth="1"/>
    <col min="5125" max="5128" width="13.5703125" style="1" customWidth="1"/>
    <col min="5129" max="5129" width="13.85546875" style="1" customWidth="1"/>
    <col min="5130" max="5130" width="13.5703125" style="1" customWidth="1"/>
    <col min="5131" max="5131" width="14.28515625" style="1" customWidth="1"/>
    <col min="5132" max="5132" width="12" style="1" customWidth="1"/>
    <col min="5133" max="5134" width="13.5703125" style="1" customWidth="1"/>
    <col min="5135" max="5135" width="5.42578125" style="1" customWidth="1"/>
    <col min="5136" max="5376" width="9.140625" style="1"/>
    <col min="5377" max="5377" width="14.85546875" style="1" customWidth="1"/>
    <col min="5378" max="5378" width="49.140625" style="1" customWidth="1"/>
    <col min="5379" max="5379" width="13" style="1" customWidth="1"/>
    <col min="5380" max="5380" width="14" style="1" customWidth="1"/>
    <col min="5381" max="5384" width="13.5703125" style="1" customWidth="1"/>
    <col min="5385" max="5385" width="13.85546875" style="1" customWidth="1"/>
    <col min="5386" max="5386" width="13.5703125" style="1" customWidth="1"/>
    <col min="5387" max="5387" width="14.28515625" style="1" customWidth="1"/>
    <col min="5388" max="5388" width="12" style="1" customWidth="1"/>
    <col min="5389" max="5390" width="13.5703125" style="1" customWidth="1"/>
    <col min="5391" max="5391" width="5.42578125" style="1" customWidth="1"/>
    <col min="5392" max="5632" width="9.140625" style="1"/>
    <col min="5633" max="5633" width="14.85546875" style="1" customWidth="1"/>
    <col min="5634" max="5634" width="49.140625" style="1" customWidth="1"/>
    <col min="5635" max="5635" width="13" style="1" customWidth="1"/>
    <col min="5636" max="5636" width="14" style="1" customWidth="1"/>
    <col min="5637" max="5640" width="13.5703125" style="1" customWidth="1"/>
    <col min="5641" max="5641" width="13.85546875" style="1" customWidth="1"/>
    <col min="5642" max="5642" width="13.5703125" style="1" customWidth="1"/>
    <col min="5643" max="5643" width="14.28515625" style="1" customWidth="1"/>
    <col min="5644" max="5644" width="12" style="1" customWidth="1"/>
    <col min="5645" max="5646" width="13.5703125" style="1" customWidth="1"/>
    <col min="5647" max="5647" width="5.42578125" style="1" customWidth="1"/>
    <col min="5648" max="5888" width="9.140625" style="1"/>
    <col min="5889" max="5889" width="14.85546875" style="1" customWidth="1"/>
    <col min="5890" max="5890" width="49.140625" style="1" customWidth="1"/>
    <col min="5891" max="5891" width="13" style="1" customWidth="1"/>
    <col min="5892" max="5892" width="14" style="1" customWidth="1"/>
    <col min="5893" max="5896" width="13.5703125" style="1" customWidth="1"/>
    <col min="5897" max="5897" width="13.85546875" style="1" customWidth="1"/>
    <col min="5898" max="5898" width="13.5703125" style="1" customWidth="1"/>
    <col min="5899" max="5899" width="14.28515625" style="1" customWidth="1"/>
    <col min="5900" max="5900" width="12" style="1" customWidth="1"/>
    <col min="5901" max="5902" width="13.5703125" style="1" customWidth="1"/>
    <col min="5903" max="5903" width="5.42578125" style="1" customWidth="1"/>
    <col min="5904" max="6144" width="9.140625" style="1"/>
    <col min="6145" max="6145" width="14.85546875" style="1" customWidth="1"/>
    <col min="6146" max="6146" width="49.140625" style="1" customWidth="1"/>
    <col min="6147" max="6147" width="13" style="1" customWidth="1"/>
    <col min="6148" max="6148" width="14" style="1" customWidth="1"/>
    <col min="6149" max="6152" width="13.5703125" style="1" customWidth="1"/>
    <col min="6153" max="6153" width="13.85546875" style="1" customWidth="1"/>
    <col min="6154" max="6154" width="13.5703125" style="1" customWidth="1"/>
    <col min="6155" max="6155" width="14.28515625" style="1" customWidth="1"/>
    <col min="6156" max="6156" width="12" style="1" customWidth="1"/>
    <col min="6157" max="6158" width="13.5703125" style="1" customWidth="1"/>
    <col min="6159" max="6159" width="5.42578125" style="1" customWidth="1"/>
    <col min="6160" max="6400" width="9.140625" style="1"/>
    <col min="6401" max="6401" width="14.85546875" style="1" customWidth="1"/>
    <col min="6402" max="6402" width="49.140625" style="1" customWidth="1"/>
    <col min="6403" max="6403" width="13" style="1" customWidth="1"/>
    <col min="6404" max="6404" width="14" style="1" customWidth="1"/>
    <col min="6405" max="6408" width="13.5703125" style="1" customWidth="1"/>
    <col min="6409" max="6409" width="13.85546875" style="1" customWidth="1"/>
    <col min="6410" max="6410" width="13.5703125" style="1" customWidth="1"/>
    <col min="6411" max="6411" width="14.28515625" style="1" customWidth="1"/>
    <col min="6412" max="6412" width="12" style="1" customWidth="1"/>
    <col min="6413" max="6414" width="13.5703125" style="1" customWidth="1"/>
    <col min="6415" max="6415" width="5.42578125" style="1" customWidth="1"/>
    <col min="6416" max="6656" width="9.140625" style="1"/>
    <col min="6657" max="6657" width="14.85546875" style="1" customWidth="1"/>
    <col min="6658" max="6658" width="49.140625" style="1" customWidth="1"/>
    <col min="6659" max="6659" width="13" style="1" customWidth="1"/>
    <col min="6660" max="6660" width="14" style="1" customWidth="1"/>
    <col min="6661" max="6664" width="13.5703125" style="1" customWidth="1"/>
    <col min="6665" max="6665" width="13.85546875" style="1" customWidth="1"/>
    <col min="6666" max="6666" width="13.5703125" style="1" customWidth="1"/>
    <col min="6667" max="6667" width="14.28515625" style="1" customWidth="1"/>
    <col min="6668" max="6668" width="12" style="1" customWidth="1"/>
    <col min="6669" max="6670" width="13.5703125" style="1" customWidth="1"/>
    <col min="6671" max="6671" width="5.42578125" style="1" customWidth="1"/>
    <col min="6672" max="6912" width="9.140625" style="1"/>
    <col min="6913" max="6913" width="14.85546875" style="1" customWidth="1"/>
    <col min="6914" max="6914" width="49.140625" style="1" customWidth="1"/>
    <col min="6915" max="6915" width="13" style="1" customWidth="1"/>
    <col min="6916" max="6916" width="14" style="1" customWidth="1"/>
    <col min="6917" max="6920" width="13.5703125" style="1" customWidth="1"/>
    <col min="6921" max="6921" width="13.85546875" style="1" customWidth="1"/>
    <col min="6922" max="6922" width="13.5703125" style="1" customWidth="1"/>
    <col min="6923" max="6923" width="14.28515625" style="1" customWidth="1"/>
    <col min="6924" max="6924" width="12" style="1" customWidth="1"/>
    <col min="6925" max="6926" width="13.5703125" style="1" customWidth="1"/>
    <col min="6927" max="6927" width="5.42578125" style="1" customWidth="1"/>
    <col min="6928" max="7168" width="9.140625" style="1"/>
    <col min="7169" max="7169" width="14.85546875" style="1" customWidth="1"/>
    <col min="7170" max="7170" width="49.140625" style="1" customWidth="1"/>
    <col min="7171" max="7171" width="13" style="1" customWidth="1"/>
    <col min="7172" max="7172" width="14" style="1" customWidth="1"/>
    <col min="7173" max="7176" width="13.5703125" style="1" customWidth="1"/>
    <col min="7177" max="7177" width="13.85546875" style="1" customWidth="1"/>
    <col min="7178" max="7178" width="13.5703125" style="1" customWidth="1"/>
    <col min="7179" max="7179" width="14.28515625" style="1" customWidth="1"/>
    <col min="7180" max="7180" width="12" style="1" customWidth="1"/>
    <col min="7181" max="7182" width="13.5703125" style="1" customWidth="1"/>
    <col min="7183" max="7183" width="5.42578125" style="1" customWidth="1"/>
    <col min="7184" max="7424" width="9.140625" style="1"/>
    <col min="7425" max="7425" width="14.85546875" style="1" customWidth="1"/>
    <col min="7426" max="7426" width="49.140625" style="1" customWidth="1"/>
    <col min="7427" max="7427" width="13" style="1" customWidth="1"/>
    <col min="7428" max="7428" width="14" style="1" customWidth="1"/>
    <col min="7429" max="7432" width="13.5703125" style="1" customWidth="1"/>
    <col min="7433" max="7433" width="13.85546875" style="1" customWidth="1"/>
    <col min="7434" max="7434" width="13.5703125" style="1" customWidth="1"/>
    <col min="7435" max="7435" width="14.28515625" style="1" customWidth="1"/>
    <col min="7436" max="7436" width="12" style="1" customWidth="1"/>
    <col min="7437" max="7438" width="13.5703125" style="1" customWidth="1"/>
    <col min="7439" max="7439" width="5.42578125" style="1" customWidth="1"/>
    <col min="7440" max="7680" width="9.140625" style="1"/>
    <col min="7681" max="7681" width="14.85546875" style="1" customWidth="1"/>
    <col min="7682" max="7682" width="49.140625" style="1" customWidth="1"/>
    <col min="7683" max="7683" width="13" style="1" customWidth="1"/>
    <col min="7684" max="7684" width="14" style="1" customWidth="1"/>
    <col min="7685" max="7688" width="13.5703125" style="1" customWidth="1"/>
    <col min="7689" max="7689" width="13.85546875" style="1" customWidth="1"/>
    <col min="7690" max="7690" width="13.5703125" style="1" customWidth="1"/>
    <col min="7691" max="7691" width="14.28515625" style="1" customWidth="1"/>
    <col min="7692" max="7692" width="12" style="1" customWidth="1"/>
    <col min="7693" max="7694" width="13.5703125" style="1" customWidth="1"/>
    <col min="7695" max="7695" width="5.42578125" style="1" customWidth="1"/>
    <col min="7696" max="7936" width="9.140625" style="1"/>
    <col min="7937" max="7937" width="14.85546875" style="1" customWidth="1"/>
    <col min="7938" max="7938" width="49.140625" style="1" customWidth="1"/>
    <col min="7939" max="7939" width="13" style="1" customWidth="1"/>
    <col min="7940" max="7940" width="14" style="1" customWidth="1"/>
    <col min="7941" max="7944" width="13.5703125" style="1" customWidth="1"/>
    <col min="7945" max="7945" width="13.85546875" style="1" customWidth="1"/>
    <col min="7946" max="7946" width="13.5703125" style="1" customWidth="1"/>
    <col min="7947" max="7947" width="14.28515625" style="1" customWidth="1"/>
    <col min="7948" max="7948" width="12" style="1" customWidth="1"/>
    <col min="7949" max="7950" width="13.5703125" style="1" customWidth="1"/>
    <col min="7951" max="7951" width="5.42578125" style="1" customWidth="1"/>
    <col min="7952" max="8192" width="9.140625" style="1"/>
    <col min="8193" max="8193" width="14.85546875" style="1" customWidth="1"/>
    <col min="8194" max="8194" width="49.140625" style="1" customWidth="1"/>
    <col min="8195" max="8195" width="13" style="1" customWidth="1"/>
    <col min="8196" max="8196" width="14" style="1" customWidth="1"/>
    <col min="8197" max="8200" width="13.5703125" style="1" customWidth="1"/>
    <col min="8201" max="8201" width="13.85546875" style="1" customWidth="1"/>
    <col min="8202" max="8202" width="13.5703125" style="1" customWidth="1"/>
    <col min="8203" max="8203" width="14.28515625" style="1" customWidth="1"/>
    <col min="8204" max="8204" width="12" style="1" customWidth="1"/>
    <col min="8205" max="8206" width="13.5703125" style="1" customWidth="1"/>
    <col min="8207" max="8207" width="5.42578125" style="1" customWidth="1"/>
    <col min="8208" max="8448" width="9.140625" style="1"/>
    <col min="8449" max="8449" width="14.85546875" style="1" customWidth="1"/>
    <col min="8450" max="8450" width="49.140625" style="1" customWidth="1"/>
    <col min="8451" max="8451" width="13" style="1" customWidth="1"/>
    <col min="8452" max="8452" width="14" style="1" customWidth="1"/>
    <col min="8453" max="8456" width="13.5703125" style="1" customWidth="1"/>
    <col min="8457" max="8457" width="13.85546875" style="1" customWidth="1"/>
    <col min="8458" max="8458" width="13.5703125" style="1" customWidth="1"/>
    <col min="8459" max="8459" width="14.28515625" style="1" customWidth="1"/>
    <col min="8460" max="8460" width="12" style="1" customWidth="1"/>
    <col min="8461" max="8462" width="13.5703125" style="1" customWidth="1"/>
    <col min="8463" max="8463" width="5.42578125" style="1" customWidth="1"/>
    <col min="8464" max="8704" width="9.140625" style="1"/>
    <col min="8705" max="8705" width="14.85546875" style="1" customWidth="1"/>
    <col min="8706" max="8706" width="49.140625" style="1" customWidth="1"/>
    <col min="8707" max="8707" width="13" style="1" customWidth="1"/>
    <col min="8708" max="8708" width="14" style="1" customWidth="1"/>
    <col min="8709" max="8712" width="13.5703125" style="1" customWidth="1"/>
    <col min="8713" max="8713" width="13.85546875" style="1" customWidth="1"/>
    <col min="8714" max="8714" width="13.5703125" style="1" customWidth="1"/>
    <col min="8715" max="8715" width="14.28515625" style="1" customWidth="1"/>
    <col min="8716" max="8716" width="12" style="1" customWidth="1"/>
    <col min="8717" max="8718" width="13.5703125" style="1" customWidth="1"/>
    <col min="8719" max="8719" width="5.42578125" style="1" customWidth="1"/>
    <col min="8720" max="8960" width="9.140625" style="1"/>
    <col min="8961" max="8961" width="14.85546875" style="1" customWidth="1"/>
    <col min="8962" max="8962" width="49.140625" style="1" customWidth="1"/>
    <col min="8963" max="8963" width="13" style="1" customWidth="1"/>
    <col min="8964" max="8964" width="14" style="1" customWidth="1"/>
    <col min="8965" max="8968" width="13.5703125" style="1" customWidth="1"/>
    <col min="8969" max="8969" width="13.85546875" style="1" customWidth="1"/>
    <col min="8970" max="8970" width="13.5703125" style="1" customWidth="1"/>
    <col min="8971" max="8971" width="14.28515625" style="1" customWidth="1"/>
    <col min="8972" max="8972" width="12" style="1" customWidth="1"/>
    <col min="8973" max="8974" width="13.5703125" style="1" customWidth="1"/>
    <col min="8975" max="8975" width="5.42578125" style="1" customWidth="1"/>
    <col min="8976" max="9216" width="9.140625" style="1"/>
    <col min="9217" max="9217" width="14.85546875" style="1" customWidth="1"/>
    <col min="9218" max="9218" width="49.140625" style="1" customWidth="1"/>
    <col min="9219" max="9219" width="13" style="1" customWidth="1"/>
    <col min="9220" max="9220" width="14" style="1" customWidth="1"/>
    <col min="9221" max="9224" width="13.5703125" style="1" customWidth="1"/>
    <col min="9225" max="9225" width="13.85546875" style="1" customWidth="1"/>
    <col min="9226" max="9226" width="13.5703125" style="1" customWidth="1"/>
    <col min="9227" max="9227" width="14.28515625" style="1" customWidth="1"/>
    <col min="9228" max="9228" width="12" style="1" customWidth="1"/>
    <col min="9229" max="9230" width="13.5703125" style="1" customWidth="1"/>
    <col min="9231" max="9231" width="5.42578125" style="1" customWidth="1"/>
    <col min="9232" max="9472" width="9.140625" style="1"/>
    <col min="9473" max="9473" width="14.85546875" style="1" customWidth="1"/>
    <col min="9474" max="9474" width="49.140625" style="1" customWidth="1"/>
    <col min="9475" max="9475" width="13" style="1" customWidth="1"/>
    <col min="9476" max="9476" width="14" style="1" customWidth="1"/>
    <col min="9477" max="9480" width="13.5703125" style="1" customWidth="1"/>
    <col min="9481" max="9481" width="13.85546875" style="1" customWidth="1"/>
    <col min="9482" max="9482" width="13.5703125" style="1" customWidth="1"/>
    <col min="9483" max="9483" width="14.28515625" style="1" customWidth="1"/>
    <col min="9484" max="9484" width="12" style="1" customWidth="1"/>
    <col min="9485" max="9486" width="13.5703125" style="1" customWidth="1"/>
    <col min="9487" max="9487" width="5.42578125" style="1" customWidth="1"/>
    <col min="9488" max="9728" width="9.140625" style="1"/>
    <col min="9729" max="9729" width="14.85546875" style="1" customWidth="1"/>
    <col min="9730" max="9730" width="49.140625" style="1" customWidth="1"/>
    <col min="9731" max="9731" width="13" style="1" customWidth="1"/>
    <col min="9732" max="9732" width="14" style="1" customWidth="1"/>
    <col min="9733" max="9736" width="13.5703125" style="1" customWidth="1"/>
    <col min="9737" max="9737" width="13.85546875" style="1" customWidth="1"/>
    <col min="9738" max="9738" width="13.5703125" style="1" customWidth="1"/>
    <col min="9739" max="9739" width="14.28515625" style="1" customWidth="1"/>
    <col min="9740" max="9740" width="12" style="1" customWidth="1"/>
    <col min="9741" max="9742" width="13.5703125" style="1" customWidth="1"/>
    <col min="9743" max="9743" width="5.42578125" style="1" customWidth="1"/>
    <col min="9744" max="9984" width="9.140625" style="1"/>
    <col min="9985" max="9985" width="14.85546875" style="1" customWidth="1"/>
    <col min="9986" max="9986" width="49.140625" style="1" customWidth="1"/>
    <col min="9987" max="9987" width="13" style="1" customWidth="1"/>
    <col min="9988" max="9988" width="14" style="1" customWidth="1"/>
    <col min="9989" max="9992" width="13.5703125" style="1" customWidth="1"/>
    <col min="9993" max="9993" width="13.85546875" style="1" customWidth="1"/>
    <col min="9994" max="9994" width="13.5703125" style="1" customWidth="1"/>
    <col min="9995" max="9995" width="14.28515625" style="1" customWidth="1"/>
    <col min="9996" max="9996" width="12" style="1" customWidth="1"/>
    <col min="9997" max="9998" width="13.5703125" style="1" customWidth="1"/>
    <col min="9999" max="9999" width="5.42578125" style="1" customWidth="1"/>
    <col min="10000" max="10240" width="9.140625" style="1"/>
    <col min="10241" max="10241" width="14.85546875" style="1" customWidth="1"/>
    <col min="10242" max="10242" width="49.140625" style="1" customWidth="1"/>
    <col min="10243" max="10243" width="13" style="1" customWidth="1"/>
    <col min="10244" max="10244" width="14" style="1" customWidth="1"/>
    <col min="10245" max="10248" width="13.5703125" style="1" customWidth="1"/>
    <col min="10249" max="10249" width="13.85546875" style="1" customWidth="1"/>
    <col min="10250" max="10250" width="13.5703125" style="1" customWidth="1"/>
    <col min="10251" max="10251" width="14.28515625" style="1" customWidth="1"/>
    <col min="10252" max="10252" width="12" style="1" customWidth="1"/>
    <col min="10253" max="10254" width="13.5703125" style="1" customWidth="1"/>
    <col min="10255" max="10255" width="5.42578125" style="1" customWidth="1"/>
    <col min="10256" max="10496" width="9.140625" style="1"/>
    <col min="10497" max="10497" width="14.85546875" style="1" customWidth="1"/>
    <col min="10498" max="10498" width="49.140625" style="1" customWidth="1"/>
    <col min="10499" max="10499" width="13" style="1" customWidth="1"/>
    <col min="10500" max="10500" width="14" style="1" customWidth="1"/>
    <col min="10501" max="10504" width="13.5703125" style="1" customWidth="1"/>
    <col min="10505" max="10505" width="13.85546875" style="1" customWidth="1"/>
    <col min="10506" max="10506" width="13.5703125" style="1" customWidth="1"/>
    <col min="10507" max="10507" width="14.28515625" style="1" customWidth="1"/>
    <col min="10508" max="10508" width="12" style="1" customWidth="1"/>
    <col min="10509" max="10510" width="13.5703125" style="1" customWidth="1"/>
    <col min="10511" max="10511" width="5.42578125" style="1" customWidth="1"/>
    <col min="10512" max="10752" width="9.140625" style="1"/>
    <col min="10753" max="10753" width="14.85546875" style="1" customWidth="1"/>
    <col min="10754" max="10754" width="49.140625" style="1" customWidth="1"/>
    <col min="10755" max="10755" width="13" style="1" customWidth="1"/>
    <col min="10756" max="10756" width="14" style="1" customWidth="1"/>
    <col min="10757" max="10760" width="13.5703125" style="1" customWidth="1"/>
    <col min="10761" max="10761" width="13.85546875" style="1" customWidth="1"/>
    <col min="10762" max="10762" width="13.5703125" style="1" customWidth="1"/>
    <col min="10763" max="10763" width="14.28515625" style="1" customWidth="1"/>
    <col min="10764" max="10764" width="12" style="1" customWidth="1"/>
    <col min="10765" max="10766" width="13.5703125" style="1" customWidth="1"/>
    <col min="10767" max="10767" width="5.42578125" style="1" customWidth="1"/>
    <col min="10768" max="11008" width="9.140625" style="1"/>
    <col min="11009" max="11009" width="14.85546875" style="1" customWidth="1"/>
    <col min="11010" max="11010" width="49.140625" style="1" customWidth="1"/>
    <col min="11011" max="11011" width="13" style="1" customWidth="1"/>
    <col min="11012" max="11012" width="14" style="1" customWidth="1"/>
    <col min="11013" max="11016" width="13.5703125" style="1" customWidth="1"/>
    <col min="11017" max="11017" width="13.85546875" style="1" customWidth="1"/>
    <col min="11018" max="11018" width="13.5703125" style="1" customWidth="1"/>
    <col min="11019" max="11019" width="14.28515625" style="1" customWidth="1"/>
    <col min="11020" max="11020" width="12" style="1" customWidth="1"/>
    <col min="11021" max="11022" width="13.5703125" style="1" customWidth="1"/>
    <col min="11023" max="11023" width="5.42578125" style="1" customWidth="1"/>
    <col min="11024" max="11264" width="9.140625" style="1"/>
    <col min="11265" max="11265" width="14.85546875" style="1" customWidth="1"/>
    <col min="11266" max="11266" width="49.140625" style="1" customWidth="1"/>
    <col min="11267" max="11267" width="13" style="1" customWidth="1"/>
    <col min="11268" max="11268" width="14" style="1" customWidth="1"/>
    <col min="11269" max="11272" width="13.5703125" style="1" customWidth="1"/>
    <col min="11273" max="11273" width="13.85546875" style="1" customWidth="1"/>
    <col min="11274" max="11274" width="13.5703125" style="1" customWidth="1"/>
    <col min="11275" max="11275" width="14.28515625" style="1" customWidth="1"/>
    <col min="11276" max="11276" width="12" style="1" customWidth="1"/>
    <col min="11277" max="11278" width="13.5703125" style="1" customWidth="1"/>
    <col min="11279" max="11279" width="5.42578125" style="1" customWidth="1"/>
    <col min="11280" max="11520" width="9.140625" style="1"/>
    <col min="11521" max="11521" width="14.85546875" style="1" customWidth="1"/>
    <col min="11522" max="11522" width="49.140625" style="1" customWidth="1"/>
    <col min="11523" max="11523" width="13" style="1" customWidth="1"/>
    <col min="11524" max="11524" width="14" style="1" customWidth="1"/>
    <col min="11525" max="11528" width="13.5703125" style="1" customWidth="1"/>
    <col min="11529" max="11529" width="13.85546875" style="1" customWidth="1"/>
    <col min="11530" max="11530" width="13.5703125" style="1" customWidth="1"/>
    <col min="11531" max="11531" width="14.28515625" style="1" customWidth="1"/>
    <col min="11532" max="11532" width="12" style="1" customWidth="1"/>
    <col min="11533" max="11534" width="13.5703125" style="1" customWidth="1"/>
    <col min="11535" max="11535" width="5.42578125" style="1" customWidth="1"/>
    <col min="11536" max="11776" width="9.140625" style="1"/>
    <col min="11777" max="11777" width="14.85546875" style="1" customWidth="1"/>
    <col min="11778" max="11778" width="49.140625" style="1" customWidth="1"/>
    <col min="11779" max="11779" width="13" style="1" customWidth="1"/>
    <col min="11780" max="11780" width="14" style="1" customWidth="1"/>
    <col min="11781" max="11784" width="13.5703125" style="1" customWidth="1"/>
    <col min="11785" max="11785" width="13.85546875" style="1" customWidth="1"/>
    <col min="11786" max="11786" width="13.5703125" style="1" customWidth="1"/>
    <col min="11787" max="11787" width="14.28515625" style="1" customWidth="1"/>
    <col min="11788" max="11788" width="12" style="1" customWidth="1"/>
    <col min="11789" max="11790" width="13.5703125" style="1" customWidth="1"/>
    <col min="11791" max="11791" width="5.42578125" style="1" customWidth="1"/>
    <col min="11792" max="12032" width="9.140625" style="1"/>
    <col min="12033" max="12033" width="14.85546875" style="1" customWidth="1"/>
    <col min="12034" max="12034" width="49.140625" style="1" customWidth="1"/>
    <col min="12035" max="12035" width="13" style="1" customWidth="1"/>
    <col min="12036" max="12036" width="14" style="1" customWidth="1"/>
    <col min="12037" max="12040" width="13.5703125" style="1" customWidth="1"/>
    <col min="12041" max="12041" width="13.85546875" style="1" customWidth="1"/>
    <col min="12042" max="12042" width="13.5703125" style="1" customWidth="1"/>
    <col min="12043" max="12043" width="14.28515625" style="1" customWidth="1"/>
    <col min="12044" max="12044" width="12" style="1" customWidth="1"/>
    <col min="12045" max="12046" width="13.5703125" style="1" customWidth="1"/>
    <col min="12047" max="12047" width="5.42578125" style="1" customWidth="1"/>
    <col min="12048" max="12288" width="9.140625" style="1"/>
    <col min="12289" max="12289" width="14.85546875" style="1" customWidth="1"/>
    <col min="12290" max="12290" width="49.140625" style="1" customWidth="1"/>
    <col min="12291" max="12291" width="13" style="1" customWidth="1"/>
    <col min="12292" max="12292" width="14" style="1" customWidth="1"/>
    <col min="12293" max="12296" width="13.5703125" style="1" customWidth="1"/>
    <col min="12297" max="12297" width="13.85546875" style="1" customWidth="1"/>
    <col min="12298" max="12298" width="13.5703125" style="1" customWidth="1"/>
    <col min="12299" max="12299" width="14.28515625" style="1" customWidth="1"/>
    <col min="12300" max="12300" width="12" style="1" customWidth="1"/>
    <col min="12301" max="12302" width="13.5703125" style="1" customWidth="1"/>
    <col min="12303" max="12303" width="5.42578125" style="1" customWidth="1"/>
    <col min="12304" max="12544" width="9.140625" style="1"/>
    <col min="12545" max="12545" width="14.85546875" style="1" customWidth="1"/>
    <col min="12546" max="12546" width="49.140625" style="1" customWidth="1"/>
    <col min="12547" max="12547" width="13" style="1" customWidth="1"/>
    <col min="12548" max="12548" width="14" style="1" customWidth="1"/>
    <col min="12549" max="12552" width="13.5703125" style="1" customWidth="1"/>
    <col min="12553" max="12553" width="13.85546875" style="1" customWidth="1"/>
    <col min="12554" max="12554" width="13.5703125" style="1" customWidth="1"/>
    <col min="12555" max="12555" width="14.28515625" style="1" customWidth="1"/>
    <col min="12556" max="12556" width="12" style="1" customWidth="1"/>
    <col min="12557" max="12558" width="13.5703125" style="1" customWidth="1"/>
    <col min="12559" max="12559" width="5.42578125" style="1" customWidth="1"/>
    <col min="12560" max="12800" width="9.140625" style="1"/>
    <col min="12801" max="12801" width="14.85546875" style="1" customWidth="1"/>
    <col min="12802" max="12802" width="49.140625" style="1" customWidth="1"/>
    <col min="12803" max="12803" width="13" style="1" customWidth="1"/>
    <col min="12804" max="12804" width="14" style="1" customWidth="1"/>
    <col min="12805" max="12808" width="13.5703125" style="1" customWidth="1"/>
    <col min="12809" max="12809" width="13.85546875" style="1" customWidth="1"/>
    <col min="12810" max="12810" width="13.5703125" style="1" customWidth="1"/>
    <col min="12811" max="12811" width="14.28515625" style="1" customWidth="1"/>
    <col min="12812" max="12812" width="12" style="1" customWidth="1"/>
    <col min="12813" max="12814" width="13.5703125" style="1" customWidth="1"/>
    <col min="12815" max="12815" width="5.42578125" style="1" customWidth="1"/>
    <col min="12816" max="13056" width="9.140625" style="1"/>
    <col min="13057" max="13057" width="14.85546875" style="1" customWidth="1"/>
    <col min="13058" max="13058" width="49.140625" style="1" customWidth="1"/>
    <col min="13059" max="13059" width="13" style="1" customWidth="1"/>
    <col min="13060" max="13060" width="14" style="1" customWidth="1"/>
    <col min="13061" max="13064" width="13.5703125" style="1" customWidth="1"/>
    <col min="13065" max="13065" width="13.85546875" style="1" customWidth="1"/>
    <col min="13066" max="13066" width="13.5703125" style="1" customWidth="1"/>
    <col min="13067" max="13067" width="14.28515625" style="1" customWidth="1"/>
    <col min="13068" max="13068" width="12" style="1" customWidth="1"/>
    <col min="13069" max="13070" width="13.5703125" style="1" customWidth="1"/>
    <col min="13071" max="13071" width="5.42578125" style="1" customWidth="1"/>
    <col min="13072" max="13312" width="9.140625" style="1"/>
    <col min="13313" max="13313" width="14.85546875" style="1" customWidth="1"/>
    <col min="13314" max="13314" width="49.140625" style="1" customWidth="1"/>
    <col min="13315" max="13315" width="13" style="1" customWidth="1"/>
    <col min="13316" max="13316" width="14" style="1" customWidth="1"/>
    <col min="13317" max="13320" width="13.5703125" style="1" customWidth="1"/>
    <col min="13321" max="13321" width="13.85546875" style="1" customWidth="1"/>
    <col min="13322" max="13322" width="13.5703125" style="1" customWidth="1"/>
    <col min="13323" max="13323" width="14.28515625" style="1" customWidth="1"/>
    <col min="13324" max="13324" width="12" style="1" customWidth="1"/>
    <col min="13325" max="13326" width="13.5703125" style="1" customWidth="1"/>
    <col min="13327" max="13327" width="5.42578125" style="1" customWidth="1"/>
    <col min="13328" max="13568" width="9.140625" style="1"/>
    <col min="13569" max="13569" width="14.85546875" style="1" customWidth="1"/>
    <col min="13570" max="13570" width="49.140625" style="1" customWidth="1"/>
    <col min="13571" max="13571" width="13" style="1" customWidth="1"/>
    <col min="13572" max="13572" width="14" style="1" customWidth="1"/>
    <col min="13573" max="13576" width="13.5703125" style="1" customWidth="1"/>
    <col min="13577" max="13577" width="13.85546875" style="1" customWidth="1"/>
    <col min="13578" max="13578" width="13.5703125" style="1" customWidth="1"/>
    <col min="13579" max="13579" width="14.28515625" style="1" customWidth="1"/>
    <col min="13580" max="13580" width="12" style="1" customWidth="1"/>
    <col min="13581" max="13582" width="13.5703125" style="1" customWidth="1"/>
    <col min="13583" max="13583" width="5.42578125" style="1" customWidth="1"/>
    <col min="13584" max="13824" width="9.140625" style="1"/>
    <col min="13825" max="13825" width="14.85546875" style="1" customWidth="1"/>
    <col min="13826" max="13826" width="49.140625" style="1" customWidth="1"/>
    <col min="13827" max="13827" width="13" style="1" customWidth="1"/>
    <col min="13828" max="13828" width="14" style="1" customWidth="1"/>
    <col min="13829" max="13832" width="13.5703125" style="1" customWidth="1"/>
    <col min="13833" max="13833" width="13.85546875" style="1" customWidth="1"/>
    <col min="13834" max="13834" width="13.5703125" style="1" customWidth="1"/>
    <col min="13835" max="13835" width="14.28515625" style="1" customWidth="1"/>
    <col min="13836" max="13836" width="12" style="1" customWidth="1"/>
    <col min="13837" max="13838" width="13.5703125" style="1" customWidth="1"/>
    <col min="13839" max="13839" width="5.42578125" style="1" customWidth="1"/>
    <col min="13840" max="14080" width="9.140625" style="1"/>
    <col min="14081" max="14081" width="14.85546875" style="1" customWidth="1"/>
    <col min="14082" max="14082" width="49.140625" style="1" customWidth="1"/>
    <col min="14083" max="14083" width="13" style="1" customWidth="1"/>
    <col min="14084" max="14084" width="14" style="1" customWidth="1"/>
    <col min="14085" max="14088" width="13.5703125" style="1" customWidth="1"/>
    <col min="14089" max="14089" width="13.85546875" style="1" customWidth="1"/>
    <col min="14090" max="14090" width="13.5703125" style="1" customWidth="1"/>
    <col min="14091" max="14091" width="14.28515625" style="1" customWidth="1"/>
    <col min="14092" max="14092" width="12" style="1" customWidth="1"/>
    <col min="14093" max="14094" width="13.5703125" style="1" customWidth="1"/>
    <col min="14095" max="14095" width="5.42578125" style="1" customWidth="1"/>
    <col min="14096" max="14336" width="9.140625" style="1"/>
    <col min="14337" max="14337" width="14.85546875" style="1" customWidth="1"/>
    <col min="14338" max="14338" width="49.140625" style="1" customWidth="1"/>
    <col min="14339" max="14339" width="13" style="1" customWidth="1"/>
    <col min="14340" max="14340" width="14" style="1" customWidth="1"/>
    <col min="14341" max="14344" width="13.5703125" style="1" customWidth="1"/>
    <col min="14345" max="14345" width="13.85546875" style="1" customWidth="1"/>
    <col min="14346" max="14346" width="13.5703125" style="1" customWidth="1"/>
    <col min="14347" max="14347" width="14.28515625" style="1" customWidth="1"/>
    <col min="14348" max="14348" width="12" style="1" customWidth="1"/>
    <col min="14349" max="14350" width="13.5703125" style="1" customWidth="1"/>
    <col min="14351" max="14351" width="5.42578125" style="1" customWidth="1"/>
    <col min="14352" max="14592" width="9.140625" style="1"/>
    <col min="14593" max="14593" width="14.85546875" style="1" customWidth="1"/>
    <col min="14594" max="14594" width="49.140625" style="1" customWidth="1"/>
    <col min="14595" max="14595" width="13" style="1" customWidth="1"/>
    <col min="14596" max="14596" width="14" style="1" customWidth="1"/>
    <col min="14597" max="14600" width="13.5703125" style="1" customWidth="1"/>
    <col min="14601" max="14601" width="13.85546875" style="1" customWidth="1"/>
    <col min="14602" max="14602" width="13.5703125" style="1" customWidth="1"/>
    <col min="14603" max="14603" width="14.28515625" style="1" customWidth="1"/>
    <col min="14604" max="14604" width="12" style="1" customWidth="1"/>
    <col min="14605" max="14606" width="13.5703125" style="1" customWidth="1"/>
    <col min="14607" max="14607" width="5.42578125" style="1" customWidth="1"/>
    <col min="14608" max="14848" width="9.140625" style="1"/>
    <col min="14849" max="14849" width="14.85546875" style="1" customWidth="1"/>
    <col min="14850" max="14850" width="49.140625" style="1" customWidth="1"/>
    <col min="14851" max="14851" width="13" style="1" customWidth="1"/>
    <col min="14852" max="14852" width="14" style="1" customWidth="1"/>
    <col min="14853" max="14856" width="13.5703125" style="1" customWidth="1"/>
    <col min="14857" max="14857" width="13.85546875" style="1" customWidth="1"/>
    <col min="14858" max="14858" width="13.5703125" style="1" customWidth="1"/>
    <col min="14859" max="14859" width="14.28515625" style="1" customWidth="1"/>
    <col min="14860" max="14860" width="12" style="1" customWidth="1"/>
    <col min="14861" max="14862" width="13.5703125" style="1" customWidth="1"/>
    <col min="14863" max="14863" width="5.42578125" style="1" customWidth="1"/>
    <col min="14864" max="15104" width="9.140625" style="1"/>
    <col min="15105" max="15105" width="14.85546875" style="1" customWidth="1"/>
    <col min="15106" max="15106" width="49.140625" style="1" customWidth="1"/>
    <col min="15107" max="15107" width="13" style="1" customWidth="1"/>
    <col min="15108" max="15108" width="14" style="1" customWidth="1"/>
    <col min="15109" max="15112" width="13.5703125" style="1" customWidth="1"/>
    <col min="15113" max="15113" width="13.85546875" style="1" customWidth="1"/>
    <col min="15114" max="15114" width="13.5703125" style="1" customWidth="1"/>
    <col min="15115" max="15115" width="14.28515625" style="1" customWidth="1"/>
    <col min="15116" max="15116" width="12" style="1" customWidth="1"/>
    <col min="15117" max="15118" width="13.5703125" style="1" customWidth="1"/>
    <col min="15119" max="15119" width="5.42578125" style="1" customWidth="1"/>
    <col min="15120" max="15360" width="9.140625" style="1"/>
    <col min="15361" max="15361" width="14.85546875" style="1" customWidth="1"/>
    <col min="15362" max="15362" width="49.140625" style="1" customWidth="1"/>
    <col min="15363" max="15363" width="13" style="1" customWidth="1"/>
    <col min="15364" max="15364" width="14" style="1" customWidth="1"/>
    <col min="15365" max="15368" width="13.5703125" style="1" customWidth="1"/>
    <col min="15369" max="15369" width="13.85546875" style="1" customWidth="1"/>
    <col min="15370" max="15370" width="13.5703125" style="1" customWidth="1"/>
    <col min="15371" max="15371" width="14.28515625" style="1" customWidth="1"/>
    <col min="15372" max="15372" width="12" style="1" customWidth="1"/>
    <col min="15373" max="15374" width="13.5703125" style="1" customWidth="1"/>
    <col min="15375" max="15375" width="5.42578125" style="1" customWidth="1"/>
    <col min="15376" max="15616" width="9.140625" style="1"/>
    <col min="15617" max="15617" width="14.85546875" style="1" customWidth="1"/>
    <col min="15618" max="15618" width="49.140625" style="1" customWidth="1"/>
    <col min="15619" max="15619" width="13" style="1" customWidth="1"/>
    <col min="15620" max="15620" width="14" style="1" customWidth="1"/>
    <col min="15621" max="15624" width="13.5703125" style="1" customWidth="1"/>
    <col min="15625" max="15625" width="13.85546875" style="1" customWidth="1"/>
    <col min="15626" max="15626" width="13.5703125" style="1" customWidth="1"/>
    <col min="15627" max="15627" width="14.28515625" style="1" customWidth="1"/>
    <col min="15628" max="15628" width="12" style="1" customWidth="1"/>
    <col min="15629" max="15630" width="13.5703125" style="1" customWidth="1"/>
    <col min="15631" max="15631" width="5.42578125" style="1" customWidth="1"/>
    <col min="15632" max="15872" width="9.140625" style="1"/>
    <col min="15873" max="15873" width="14.85546875" style="1" customWidth="1"/>
    <col min="15874" max="15874" width="49.140625" style="1" customWidth="1"/>
    <col min="15875" max="15875" width="13" style="1" customWidth="1"/>
    <col min="15876" max="15876" width="14" style="1" customWidth="1"/>
    <col min="15877" max="15880" width="13.5703125" style="1" customWidth="1"/>
    <col min="15881" max="15881" width="13.85546875" style="1" customWidth="1"/>
    <col min="15882" max="15882" width="13.5703125" style="1" customWidth="1"/>
    <col min="15883" max="15883" width="14.28515625" style="1" customWidth="1"/>
    <col min="15884" max="15884" width="12" style="1" customWidth="1"/>
    <col min="15885" max="15886" width="13.5703125" style="1" customWidth="1"/>
    <col min="15887" max="15887" width="5.42578125" style="1" customWidth="1"/>
    <col min="15888" max="16128" width="9.140625" style="1"/>
    <col min="16129" max="16129" width="14.85546875" style="1" customWidth="1"/>
    <col min="16130" max="16130" width="49.140625" style="1" customWidth="1"/>
    <col min="16131" max="16131" width="13" style="1" customWidth="1"/>
    <col min="16132" max="16132" width="14" style="1" customWidth="1"/>
    <col min="16133" max="16136" width="13.5703125" style="1" customWidth="1"/>
    <col min="16137" max="16137" width="13.85546875" style="1" customWidth="1"/>
    <col min="16138" max="16138" width="13.5703125" style="1" customWidth="1"/>
    <col min="16139" max="16139" width="14.28515625" style="1" customWidth="1"/>
    <col min="16140" max="16140" width="12" style="1" customWidth="1"/>
    <col min="16141" max="16142" width="13.5703125" style="1" customWidth="1"/>
    <col min="16143" max="16143" width="5.42578125" style="1" customWidth="1"/>
    <col min="16144" max="16384" width="9.140625" style="1"/>
  </cols>
  <sheetData>
    <row r="1" spans="1:16" ht="24.75" customHeight="1" x14ac:dyDescent="0.2">
      <c r="A1" s="1" t="s">
        <v>39</v>
      </c>
      <c r="C1" s="2"/>
      <c r="D1" s="2"/>
      <c r="E1" s="2"/>
      <c r="F1" s="2"/>
      <c r="G1" s="2"/>
      <c r="H1" s="2"/>
      <c r="I1" s="2"/>
      <c r="J1" s="2"/>
      <c r="M1" s="145" t="s">
        <v>27</v>
      </c>
      <c r="N1" s="145"/>
    </row>
    <row r="2" spans="1:16" ht="23.25" customHeight="1" x14ac:dyDescent="0.2">
      <c r="A2" s="146" t="s">
        <v>9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</row>
    <row r="3" spans="1:16" ht="15" customHeight="1" thickBot="1" x14ac:dyDescent="0.25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2" t="s">
        <v>8</v>
      </c>
    </row>
    <row r="4" spans="1:16" ht="15" customHeight="1" x14ac:dyDescent="0.2">
      <c r="A4" s="128" t="s">
        <v>14</v>
      </c>
      <c r="B4" s="129"/>
      <c r="C4" s="134" t="s">
        <v>0</v>
      </c>
      <c r="D4" s="135"/>
      <c r="E4" s="135"/>
      <c r="F4" s="135"/>
      <c r="G4" s="135"/>
      <c r="H4" s="147"/>
      <c r="I4" s="148" t="s">
        <v>31</v>
      </c>
      <c r="J4" s="149"/>
      <c r="K4" s="150"/>
      <c r="L4" s="149" t="s">
        <v>1</v>
      </c>
      <c r="M4" s="149"/>
      <c r="N4" s="154"/>
    </row>
    <row r="5" spans="1:16" ht="15" customHeight="1" x14ac:dyDescent="0.2">
      <c r="A5" s="130"/>
      <c r="B5" s="131"/>
      <c r="C5" s="137" t="s">
        <v>2</v>
      </c>
      <c r="D5" s="138"/>
      <c r="E5" s="139"/>
      <c r="F5" s="137" t="s">
        <v>3</v>
      </c>
      <c r="G5" s="138"/>
      <c r="H5" s="139"/>
      <c r="I5" s="151"/>
      <c r="J5" s="152"/>
      <c r="K5" s="153"/>
      <c r="L5" s="152"/>
      <c r="M5" s="152"/>
      <c r="N5" s="155"/>
    </row>
    <row r="6" spans="1:16" ht="42.75" customHeight="1" x14ac:dyDescent="0.2">
      <c r="A6" s="132"/>
      <c r="B6" s="133"/>
      <c r="C6" s="4" t="s">
        <v>10</v>
      </c>
      <c r="D6" s="4" t="s">
        <v>28</v>
      </c>
      <c r="E6" s="14" t="s">
        <v>4</v>
      </c>
      <c r="F6" s="3" t="s">
        <v>10</v>
      </c>
      <c r="G6" s="4" t="s">
        <v>28</v>
      </c>
      <c r="H6" s="4" t="s">
        <v>4</v>
      </c>
      <c r="I6" s="104" t="s">
        <v>10</v>
      </c>
      <c r="J6" s="4" t="s">
        <v>28</v>
      </c>
      <c r="K6" s="105" t="s">
        <v>4</v>
      </c>
      <c r="L6" s="77" t="s">
        <v>10</v>
      </c>
      <c r="M6" s="4" t="s">
        <v>28</v>
      </c>
      <c r="N6" s="16" t="s">
        <v>4</v>
      </c>
    </row>
    <row r="7" spans="1:16" ht="15" customHeight="1" thickBot="1" x14ac:dyDescent="0.25">
      <c r="A7" s="6" t="s">
        <v>15</v>
      </c>
      <c r="B7" s="7" t="s">
        <v>16</v>
      </c>
      <c r="C7" s="17">
        <v>1</v>
      </c>
      <c r="D7" s="18">
        <v>2</v>
      </c>
      <c r="E7" s="19">
        <v>3</v>
      </c>
      <c r="F7" s="18">
        <v>4</v>
      </c>
      <c r="G7" s="18">
        <v>5</v>
      </c>
      <c r="H7" s="20">
        <v>6</v>
      </c>
      <c r="I7" s="18">
        <v>7</v>
      </c>
      <c r="J7" s="18">
        <v>8</v>
      </c>
      <c r="K7" s="18">
        <v>9</v>
      </c>
      <c r="L7" s="96" t="s">
        <v>11</v>
      </c>
      <c r="M7" s="19" t="s">
        <v>12</v>
      </c>
      <c r="N7" s="21" t="s">
        <v>13</v>
      </c>
      <c r="O7" s="8"/>
      <c r="P7" s="8"/>
    </row>
    <row r="8" spans="1:16" ht="15" customHeight="1" x14ac:dyDescent="0.2">
      <c r="A8" s="67">
        <v>10400</v>
      </c>
      <c r="B8" s="68" t="s">
        <v>45</v>
      </c>
      <c r="C8" s="71">
        <v>0</v>
      </c>
      <c r="D8" s="71">
        <v>0</v>
      </c>
      <c r="E8" s="71">
        <f>SUM(C8,D8)</f>
        <v>0</v>
      </c>
      <c r="F8" s="71">
        <v>748.72</v>
      </c>
      <c r="G8" s="71">
        <v>3163.09</v>
      </c>
      <c r="H8" s="71">
        <f t="shared" ref="H8:H13" si="0">SUM(F8,G8)</f>
        <v>3911.8100000000004</v>
      </c>
      <c r="I8" s="71">
        <v>757.5</v>
      </c>
      <c r="J8" s="71">
        <v>2079.14</v>
      </c>
      <c r="K8" s="71">
        <f>SUM(I8,J8)</f>
        <v>2836.64</v>
      </c>
      <c r="L8" s="97">
        <f>I8/F8*100</f>
        <v>101.17266802008761</v>
      </c>
      <c r="M8" s="78">
        <f>J8/G8*100</f>
        <v>65.731294398831523</v>
      </c>
      <c r="N8" s="79">
        <f>K8/H8*100</f>
        <v>72.514769377858329</v>
      </c>
    </row>
    <row r="9" spans="1:16" ht="15" customHeight="1" x14ac:dyDescent="0.2">
      <c r="A9" s="69">
        <v>10501</v>
      </c>
      <c r="B9" s="70" t="s">
        <v>32</v>
      </c>
      <c r="C9" s="73">
        <v>0</v>
      </c>
      <c r="D9" s="73">
        <v>5351690</v>
      </c>
      <c r="E9" s="73">
        <f>SUM(C9,D9)</f>
        <v>5351690</v>
      </c>
      <c r="F9" s="74">
        <v>0</v>
      </c>
      <c r="G9" s="73">
        <v>5351690</v>
      </c>
      <c r="H9" s="73">
        <f t="shared" si="0"/>
        <v>5351690</v>
      </c>
      <c r="I9" s="73">
        <v>0</v>
      </c>
      <c r="J9" s="74">
        <v>5034373.0913500004</v>
      </c>
      <c r="K9" s="74">
        <f>SUM(I9,J9)</f>
        <v>5034373.0913500004</v>
      </c>
      <c r="L9" s="98" t="s">
        <v>40</v>
      </c>
      <c r="M9" s="80">
        <f t="shared" ref="M9:N16" si="1">J9/G9*100</f>
        <v>94.070715817807098</v>
      </c>
      <c r="N9" s="81">
        <f t="shared" si="1"/>
        <v>94.070715817807098</v>
      </c>
    </row>
    <row r="10" spans="1:16" ht="15" customHeight="1" x14ac:dyDescent="0.2">
      <c r="A10" s="69">
        <v>10502</v>
      </c>
      <c r="B10" s="70" t="s">
        <v>33</v>
      </c>
      <c r="C10" s="73">
        <v>11829.99</v>
      </c>
      <c r="D10" s="73">
        <v>13927937.039999999</v>
      </c>
      <c r="E10" s="73">
        <f>SUM(C10,D10)</f>
        <v>13939767.029999999</v>
      </c>
      <c r="F10" s="73">
        <v>11829.99</v>
      </c>
      <c r="G10" s="73">
        <v>13927937.039999999</v>
      </c>
      <c r="H10" s="73">
        <f t="shared" si="0"/>
        <v>13939767.029999999</v>
      </c>
      <c r="I10" s="73">
        <v>12312.13</v>
      </c>
      <c r="J10" s="73">
        <v>11153869.939999999</v>
      </c>
      <c r="K10" s="73">
        <f>SUM(I10,J10)</f>
        <v>11166182.07</v>
      </c>
      <c r="L10" s="98">
        <f>I10/F10*100</f>
        <v>104.07557402838042</v>
      </c>
      <c r="M10" s="80">
        <f t="shared" si="1"/>
        <v>80.082713670853877</v>
      </c>
      <c r="N10" s="81">
        <f t="shared" si="1"/>
        <v>80.1030752233454</v>
      </c>
    </row>
    <row r="11" spans="1:16" ht="15" customHeight="1" x14ac:dyDescent="0.2">
      <c r="A11" s="69">
        <v>12101</v>
      </c>
      <c r="B11" s="70" t="s">
        <v>34</v>
      </c>
      <c r="C11" s="73">
        <v>1793.57</v>
      </c>
      <c r="D11" s="73">
        <v>5423395.7699999996</v>
      </c>
      <c r="E11" s="73">
        <f>SUM(C11,D11)</f>
        <v>5425189.3399999999</v>
      </c>
      <c r="F11" s="73">
        <v>1793.57</v>
      </c>
      <c r="G11" s="73">
        <v>5423395.7699999996</v>
      </c>
      <c r="H11" s="73">
        <f t="shared" si="0"/>
        <v>5425189.3399999999</v>
      </c>
      <c r="I11" s="73">
        <v>2025.25</v>
      </c>
      <c r="J11" s="73">
        <v>5586176.9699999997</v>
      </c>
      <c r="K11" s="73">
        <f>SUM(I11,J11)</f>
        <v>5588202.2199999997</v>
      </c>
      <c r="L11" s="98">
        <f>I11/F11*100</f>
        <v>112.91725441438025</v>
      </c>
      <c r="M11" s="80">
        <f t="shared" si="1"/>
        <v>103.00146267953446</v>
      </c>
      <c r="N11" s="81">
        <f t="shared" si="1"/>
        <v>103.00474084467621</v>
      </c>
    </row>
    <row r="12" spans="1:16" s="26" customFormat="1" ht="15" customHeight="1" x14ac:dyDescent="0.2">
      <c r="A12" s="69">
        <v>17000</v>
      </c>
      <c r="B12" s="70" t="s">
        <v>43</v>
      </c>
      <c r="C12" s="106">
        <v>0</v>
      </c>
      <c r="D12" s="106">
        <v>15000000</v>
      </c>
      <c r="E12" s="106">
        <f>SUM(D12)</f>
        <v>15000000</v>
      </c>
      <c r="F12" s="106">
        <v>0</v>
      </c>
      <c r="G12" s="106">
        <v>0</v>
      </c>
      <c r="H12" s="106">
        <f t="shared" si="0"/>
        <v>0</v>
      </c>
      <c r="I12" s="106">
        <v>0</v>
      </c>
      <c r="J12" s="106">
        <v>0</v>
      </c>
      <c r="K12" s="106">
        <v>0</v>
      </c>
      <c r="L12" s="107" t="s">
        <v>40</v>
      </c>
      <c r="M12" s="82" t="s">
        <v>40</v>
      </c>
      <c r="N12" s="108" t="s">
        <v>40</v>
      </c>
    </row>
    <row r="13" spans="1:16" s="26" customFormat="1" ht="15" customHeight="1" thickBot="1" x14ac:dyDescent="0.25">
      <c r="A13" s="75">
        <v>17021</v>
      </c>
      <c r="B13" s="113" t="s">
        <v>44</v>
      </c>
      <c r="C13" s="109">
        <v>0</v>
      </c>
      <c r="D13" s="109">
        <v>0</v>
      </c>
      <c r="E13" s="109">
        <v>0</v>
      </c>
      <c r="F13" s="109">
        <v>0</v>
      </c>
      <c r="G13" s="109">
        <v>15000000</v>
      </c>
      <c r="H13" s="109">
        <f t="shared" si="0"/>
        <v>15000000</v>
      </c>
      <c r="I13" s="109">
        <v>0</v>
      </c>
      <c r="J13" s="109">
        <v>9717816.1500000004</v>
      </c>
      <c r="K13" s="109">
        <f>SUM(I13:J13)</f>
        <v>9717816.1500000004</v>
      </c>
      <c r="L13" s="110" t="s">
        <v>40</v>
      </c>
      <c r="M13" s="111">
        <f>J14/G13*100</f>
        <v>145.17666094233331</v>
      </c>
      <c r="N13" s="112">
        <f t="shared" si="1"/>
        <v>64.785441000000006</v>
      </c>
    </row>
    <row r="14" spans="1:16" ht="15" customHeight="1" x14ac:dyDescent="0.2">
      <c r="A14" s="143" t="s">
        <v>17</v>
      </c>
      <c r="B14" s="144"/>
      <c r="C14" s="46">
        <f t="shared" ref="C14:J14" si="2">SUM(C15,C16)</f>
        <v>13623.56</v>
      </c>
      <c r="D14" s="45">
        <f t="shared" si="2"/>
        <v>24703022.809999999</v>
      </c>
      <c r="E14" s="45">
        <f t="shared" si="2"/>
        <v>24716646.370000001</v>
      </c>
      <c r="F14" s="45">
        <f t="shared" si="2"/>
        <v>14372.279999999999</v>
      </c>
      <c r="G14" s="45">
        <f>SUM(G15,G16)</f>
        <v>24706185.899999999</v>
      </c>
      <c r="H14" s="45">
        <f>SUM(H15,H16)</f>
        <v>24720558.18</v>
      </c>
      <c r="I14" s="45">
        <f t="shared" si="2"/>
        <v>15094.88</v>
      </c>
      <c r="J14" s="45">
        <f t="shared" si="2"/>
        <v>21776499.141349997</v>
      </c>
      <c r="K14" s="45">
        <f>SUM(K15,K16)</f>
        <v>21791594.02135</v>
      </c>
      <c r="L14" s="99">
        <f>I14/F14*100</f>
        <v>105.0277339433966</v>
      </c>
      <c r="M14" s="83">
        <f t="shared" si="1"/>
        <v>88.141889765955327</v>
      </c>
      <c r="N14" s="84">
        <f t="shared" si="1"/>
        <v>88.151707023267548</v>
      </c>
    </row>
    <row r="15" spans="1:16" ht="15" customHeight="1" x14ac:dyDescent="0.2">
      <c r="A15" s="124" t="s">
        <v>18</v>
      </c>
      <c r="B15" s="125"/>
      <c r="C15" s="43">
        <f t="shared" ref="C15:K15" si="3">SUM(C8,C9,C10)</f>
        <v>11829.99</v>
      </c>
      <c r="D15" s="44">
        <f t="shared" si="3"/>
        <v>19279627.039999999</v>
      </c>
      <c r="E15" s="44">
        <f t="shared" si="3"/>
        <v>19291457.030000001</v>
      </c>
      <c r="F15" s="44">
        <f t="shared" si="3"/>
        <v>12578.71</v>
      </c>
      <c r="G15" s="44">
        <f t="shared" si="3"/>
        <v>19282790.129999999</v>
      </c>
      <c r="H15" s="44">
        <f t="shared" si="3"/>
        <v>19295368.84</v>
      </c>
      <c r="I15" s="44">
        <f t="shared" si="3"/>
        <v>13069.63</v>
      </c>
      <c r="J15" s="44">
        <f t="shared" si="3"/>
        <v>16190322.171349999</v>
      </c>
      <c r="K15" s="44">
        <f t="shared" si="3"/>
        <v>16203391.801350001</v>
      </c>
      <c r="L15" s="100">
        <f>I15/F15*100</f>
        <v>103.90278494376611</v>
      </c>
      <c r="M15" s="85">
        <f t="shared" si="1"/>
        <v>83.962549310544205</v>
      </c>
      <c r="N15" s="86">
        <f t="shared" si="1"/>
        <v>83.975548411180313</v>
      </c>
    </row>
    <row r="16" spans="1:16" ht="15" customHeight="1" x14ac:dyDescent="0.2">
      <c r="A16" s="116" t="s">
        <v>19</v>
      </c>
      <c r="B16" s="117"/>
      <c r="C16" s="41">
        <f t="shared" ref="C16:K16" si="4">C11</f>
        <v>1793.57</v>
      </c>
      <c r="D16" s="42">
        <f t="shared" si="4"/>
        <v>5423395.7699999996</v>
      </c>
      <c r="E16" s="42">
        <f t="shared" si="4"/>
        <v>5425189.3399999999</v>
      </c>
      <c r="F16" s="42">
        <f t="shared" si="4"/>
        <v>1793.57</v>
      </c>
      <c r="G16" s="42">
        <f t="shared" si="4"/>
        <v>5423395.7699999996</v>
      </c>
      <c r="H16" s="42">
        <f t="shared" si="4"/>
        <v>5425189.3399999999</v>
      </c>
      <c r="I16" s="42">
        <f t="shared" si="4"/>
        <v>2025.25</v>
      </c>
      <c r="J16" s="42">
        <f t="shared" si="4"/>
        <v>5586176.9699999997</v>
      </c>
      <c r="K16" s="42">
        <f t="shared" si="4"/>
        <v>5588202.2199999997</v>
      </c>
      <c r="L16" s="101">
        <f>I16/F16*100</f>
        <v>112.91725441438025</v>
      </c>
      <c r="M16" s="87">
        <f t="shared" si="1"/>
        <v>103.00146267953446</v>
      </c>
      <c r="N16" s="88">
        <f t="shared" si="1"/>
        <v>103.00474084467621</v>
      </c>
    </row>
    <row r="17" spans="1:14" ht="15" customHeight="1" x14ac:dyDescent="0.2">
      <c r="A17" s="10" t="s">
        <v>20</v>
      </c>
      <c r="B17" s="11"/>
      <c r="C17" s="22"/>
      <c r="D17" s="23"/>
      <c r="E17" s="23"/>
      <c r="F17" s="23"/>
      <c r="G17" s="23"/>
      <c r="H17" s="23"/>
      <c r="I17" s="23"/>
      <c r="J17" s="23"/>
      <c r="K17" s="23"/>
      <c r="L17" s="102"/>
      <c r="M17" s="89"/>
      <c r="N17" s="90"/>
    </row>
    <row r="18" spans="1:14" ht="15" customHeight="1" x14ac:dyDescent="0.2">
      <c r="A18" s="27" t="s">
        <v>21</v>
      </c>
      <c r="B18" s="28"/>
      <c r="C18" s="22"/>
      <c r="D18" s="23"/>
      <c r="E18" s="23"/>
      <c r="F18" s="23"/>
      <c r="G18" s="23"/>
      <c r="H18" s="23"/>
      <c r="I18" s="23"/>
      <c r="J18" s="23"/>
      <c r="K18" s="23"/>
      <c r="L18" s="102"/>
      <c r="M18" s="89"/>
      <c r="N18" s="90"/>
    </row>
    <row r="19" spans="1:14" ht="15" customHeight="1" x14ac:dyDescent="0.2">
      <c r="A19" s="126" t="s">
        <v>22</v>
      </c>
      <c r="B19" s="127"/>
      <c r="C19" s="48">
        <f t="shared" ref="C19:K19" si="5">SUM(C20:C22)</f>
        <v>0</v>
      </c>
      <c r="D19" s="47">
        <f t="shared" si="5"/>
        <v>15000000</v>
      </c>
      <c r="E19" s="47">
        <f t="shared" si="5"/>
        <v>15000000</v>
      </c>
      <c r="F19" s="47">
        <f t="shared" si="5"/>
        <v>0</v>
      </c>
      <c r="G19" s="47">
        <v>15000000</v>
      </c>
      <c r="H19" s="47">
        <f t="shared" si="5"/>
        <v>15000000</v>
      </c>
      <c r="I19" s="47">
        <f t="shared" si="5"/>
        <v>0</v>
      </c>
      <c r="J19" s="47">
        <f t="shared" si="5"/>
        <v>9717816.1500000004</v>
      </c>
      <c r="K19" s="47">
        <f t="shared" si="5"/>
        <v>9717816.1500000004</v>
      </c>
      <c r="L19" s="91" t="s">
        <v>40</v>
      </c>
      <c r="M19" s="92">
        <f t="shared" ref="M19:N19" si="6">J19/G19*100</f>
        <v>64.785441000000006</v>
      </c>
      <c r="N19" s="93">
        <f t="shared" si="6"/>
        <v>64.785441000000006</v>
      </c>
    </row>
    <row r="20" spans="1:14" ht="15" customHeight="1" x14ac:dyDescent="0.2">
      <c r="A20" s="116" t="s">
        <v>23</v>
      </c>
      <c r="B20" s="117"/>
      <c r="C20" s="22"/>
      <c r="D20" s="23"/>
      <c r="E20" s="23"/>
      <c r="F20" s="23"/>
      <c r="G20" s="23"/>
      <c r="H20" s="23"/>
      <c r="I20" s="23"/>
      <c r="J20" s="23"/>
      <c r="K20" s="23"/>
      <c r="L20" s="102"/>
      <c r="M20" s="89"/>
      <c r="N20" s="90"/>
    </row>
    <row r="21" spans="1:14" ht="15" customHeight="1" x14ac:dyDescent="0.2">
      <c r="A21" s="116" t="s">
        <v>24</v>
      </c>
      <c r="B21" s="117"/>
      <c r="C21" s="41">
        <f t="shared" ref="C21:I21" si="7">C12</f>
        <v>0</v>
      </c>
      <c r="D21" s="42">
        <f t="shared" si="7"/>
        <v>15000000</v>
      </c>
      <c r="E21" s="42">
        <f t="shared" si="7"/>
        <v>15000000</v>
      </c>
      <c r="F21" s="42">
        <f t="shared" si="7"/>
        <v>0</v>
      </c>
      <c r="G21" s="42">
        <v>15000000</v>
      </c>
      <c r="H21" s="42">
        <f>SUM(F21:G21)</f>
        <v>15000000</v>
      </c>
      <c r="I21" s="42">
        <f t="shared" si="7"/>
        <v>0</v>
      </c>
      <c r="J21" s="42">
        <f>J13</f>
        <v>9717816.1500000004</v>
      </c>
      <c r="K21" s="42">
        <f>SUM(I21:J21)</f>
        <v>9717816.1500000004</v>
      </c>
      <c r="L21" s="101" t="s">
        <v>40</v>
      </c>
      <c r="M21" s="87">
        <f t="shared" ref="M21:N21" si="8">J21/G21*100</f>
        <v>64.785441000000006</v>
      </c>
      <c r="N21" s="88">
        <f t="shared" si="8"/>
        <v>64.785441000000006</v>
      </c>
    </row>
    <row r="22" spans="1:14" ht="15" customHeight="1" x14ac:dyDescent="0.2">
      <c r="A22" s="10" t="s">
        <v>25</v>
      </c>
      <c r="B22" s="11"/>
      <c r="C22" s="22"/>
      <c r="D22" s="23"/>
      <c r="E22" s="23"/>
      <c r="F22" s="23"/>
      <c r="G22" s="23"/>
      <c r="H22" s="23"/>
      <c r="I22" s="23"/>
      <c r="J22" s="23"/>
      <c r="K22" s="23"/>
      <c r="L22" s="102"/>
      <c r="M22" s="89"/>
      <c r="N22" s="90"/>
    </row>
    <row r="23" spans="1:14" ht="15" customHeight="1" x14ac:dyDescent="0.2">
      <c r="A23" s="118" t="s">
        <v>29</v>
      </c>
      <c r="B23" s="119"/>
      <c r="C23" s="48">
        <f t="shared" ref="C23:K23" si="9">SUM(C14,C19)</f>
        <v>13623.56</v>
      </c>
      <c r="D23" s="47">
        <f t="shared" si="9"/>
        <v>39703022.810000002</v>
      </c>
      <c r="E23" s="47">
        <f t="shared" si="9"/>
        <v>39716646.370000005</v>
      </c>
      <c r="F23" s="47">
        <f t="shared" si="9"/>
        <v>14372.279999999999</v>
      </c>
      <c r="G23" s="47">
        <f t="shared" si="9"/>
        <v>39706185.899999999</v>
      </c>
      <c r="H23" s="47">
        <f>SUM(H14,H19)</f>
        <v>39720558.18</v>
      </c>
      <c r="I23" s="47">
        <f t="shared" si="9"/>
        <v>15094.88</v>
      </c>
      <c r="J23" s="47">
        <f t="shared" si="9"/>
        <v>31494315.29135</v>
      </c>
      <c r="K23" s="47">
        <f t="shared" si="9"/>
        <v>31509410.171350002</v>
      </c>
      <c r="L23" s="91">
        <f>I23/F23*100</f>
        <v>105.0277339433966</v>
      </c>
      <c r="M23" s="92">
        <f>J23/G23*100</f>
        <v>79.318409908895333</v>
      </c>
      <c r="N23" s="93">
        <f>K23/H23*100</f>
        <v>79.327712436869888</v>
      </c>
    </row>
    <row r="24" spans="1:14" ht="15" customHeight="1" thickBot="1" x14ac:dyDescent="0.25">
      <c r="A24" s="120" t="s">
        <v>30</v>
      </c>
      <c r="B24" s="121"/>
      <c r="C24" s="24"/>
      <c r="D24" s="25"/>
      <c r="E24" s="25"/>
      <c r="F24" s="25"/>
      <c r="G24" s="25"/>
      <c r="H24" s="25"/>
      <c r="I24" s="25"/>
      <c r="J24" s="25"/>
      <c r="K24" s="25"/>
      <c r="L24" s="103"/>
      <c r="M24" s="94"/>
      <c r="N24" s="95"/>
    </row>
    <row r="25" spans="1:14" ht="15.75" customHeight="1" x14ac:dyDescent="0.2">
      <c r="A25" s="12" t="s">
        <v>26</v>
      </c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</row>
    <row r="26" spans="1:14" ht="20.100000000000001" customHeight="1" thickBot="1" x14ac:dyDescent="0.25">
      <c r="A26" s="9"/>
      <c r="B26" s="31"/>
      <c r="C26" s="32"/>
      <c r="D26" s="32"/>
      <c r="E26" s="32"/>
      <c r="F26" s="32"/>
      <c r="G26" s="32"/>
      <c r="H26" s="32"/>
      <c r="I26" s="32"/>
      <c r="J26" s="32"/>
      <c r="K26" s="32" t="s">
        <v>8</v>
      </c>
      <c r="L26" s="33"/>
      <c r="M26" s="33"/>
      <c r="N26" s="33"/>
    </row>
    <row r="27" spans="1:14" ht="15" customHeight="1" x14ac:dyDescent="0.2">
      <c r="A27" s="128" t="s">
        <v>14</v>
      </c>
      <c r="B27" s="129"/>
      <c r="C27" s="134" t="s">
        <v>5</v>
      </c>
      <c r="D27" s="135"/>
      <c r="E27" s="135"/>
      <c r="F27" s="135"/>
      <c r="G27" s="135"/>
      <c r="H27" s="135"/>
      <c r="I27" s="135"/>
      <c r="J27" s="135"/>
      <c r="K27" s="136"/>
      <c r="L27" s="33"/>
      <c r="M27" s="33"/>
      <c r="N27" s="33"/>
    </row>
    <row r="28" spans="1:14" ht="15" customHeight="1" x14ac:dyDescent="0.2">
      <c r="A28" s="130"/>
      <c r="B28" s="131"/>
      <c r="C28" s="137" t="s">
        <v>35</v>
      </c>
      <c r="D28" s="138"/>
      <c r="E28" s="139"/>
      <c r="F28" s="137" t="s">
        <v>36</v>
      </c>
      <c r="G28" s="138"/>
      <c r="H28" s="138"/>
      <c r="I28" s="140" t="s">
        <v>37</v>
      </c>
      <c r="J28" s="141"/>
      <c r="K28" s="142"/>
      <c r="L28" s="33"/>
      <c r="M28" s="33"/>
      <c r="N28" s="33"/>
    </row>
    <row r="29" spans="1:14" ht="25.5" x14ac:dyDescent="0.2">
      <c r="A29" s="132"/>
      <c r="B29" s="133"/>
      <c r="C29" s="3" t="s">
        <v>10</v>
      </c>
      <c r="D29" s="4" t="s">
        <v>28</v>
      </c>
      <c r="E29" s="15" t="s">
        <v>4</v>
      </c>
      <c r="F29" s="3" t="s">
        <v>10</v>
      </c>
      <c r="G29" s="4" t="s">
        <v>28</v>
      </c>
      <c r="H29" s="14" t="s">
        <v>4</v>
      </c>
      <c r="I29" s="3" t="s">
        <v>10</v>
      </c>
      <c r="J29" s="4" t="s">
        <v>28</v>
      </c>
      <c r="K29" s="16" t="s">
        <v>4</v>
      </c>
      <c r="L29" s="33"/>
      <c r="M29" s="33"/>
      <c r="N29" s="33"/>
    </row>
    <row r="30" spans="1:14" ht="15" customHeight="1" thickBot="1" x14ac:dyDescent="0.25">
      <c r="A30" s="6" t="s">
        <v>15</v>
      </c>
      <c r="B30" s="7" t="s">
        <v>16</v>
      </c>
      <c r="C30" s="20">
        <v>13</v>
      </c>
      <c r="D30" s="20">
        <v>14</v>
      </c>
      <c r="E30" s="34">
        <v>15</v>
      </c>
      <c r="F30" s="20">
        <v>16</v>
      </c>
      <c r="G30" s="34">
        <v>17</v>
      </c>
      <c r="H30" s="34">
        <v>18</v>
      </c>
      <c r="I30" s="35">
        <v>19</v>
      </c>
      <c r="J30" s="35">
        <v>20</v>
      </c>
      <c r="K30" s="36">
        <v>21</v>
      </c>
      <c r="L30" s="33"/>
      <c r="M30" s="33"/>
      <c r="N30" s="33"/>
    </row>
    <row r="31" spans="1:14" ht="15" customHeight="1" x14ac:dyDescent="0.2">
      <c r="A31" s="67">
        <v>10400</v>
      </c>
      <c r="B31" s="68" t="s">
        <v>45</v>
      </c>
      <c r="C31" s="72">
        <v>850.5</v>
      </c>
      <c r="D31" s="71">
        <v>850.56</v>
      </c>
      <c r="E31" s="71">
        <f t="shared" ref="E31:E37" si="10">SUM(C31,D31)</f>
        <v>1701.06</v>
      </c>
      <c r="F31" s="71">
        <v>347.64</v>
      </c>
      <c r="G31" s="71">
        <v>347.62</v>
      </c>
      <c r="H31" s="71">
        <f t="shared" ref="H31:H36" si="11">SUM(F31,G31)</f>
        <v>695.26</v>
      </c>
      <c r="I31" s="72">
        <v>841.73</v>
      </c>
      <c r="J31" s="71">
        <v>1934.51</v>
      </c>
      <c r="K31" s="76">
        <f t="shared" ref="K31:K38" si="12">I31+J31</f>
        <v>2776.24</v>
      </c>
      <c r="L31"/>
      <c r="M31"/>
      <c r="N31"/>
    </row>
    <row r="32" spans="1:14" ht="15" customHeight="1" x14ac:dyDescent="0.2">
      <c r="A32" s="69">
        <v>10501</v>
      </c>
      <c r="B32" s="70" t="s">
        <v>32</v>
      </c>
      <c r="C32" s="61">
        <v>0</v>
      </c>
      <c r="D32" s="60">
        <v>28634.16</v>
      </c>
      <c r="E32" s="60">
        <f t="shared" si="10"/>
        <v>28634.16</v>
      </c>
      <c r="F32" s="60">
        <v>0</v>
      </c>
      <c r="G32" s="60">
        <v>230000</v>
      </c>
      <c r="H32" s="60">
        <f t="shared" si="11"/>
        <v>230000</v>
      </c>
      <c r="I32" s="61">
        <v>0</v>
      </c>
      <c r="J32" s="60">
        <v>547316.91</v>
      </c>
      <c r="K32" s="114">
        <f t="shared" si="12"/>
        <v>547316.91</v>
      </c>
      <c r="L32"/>
      <c r="M32"/>
      <c r="N32"/>
    </row>
    <row r="33" spans="1:14" ht="15" customHeight="1" x14ac:dyDescent="0.2">
      <c r="A33" s="69">
        <v>10502</v>
      </c>
      <c r="B33" s="70" t="s">
        <v>33</v>
      </c>
      <c r="C33" s="61">
        <v>15587.94</v>
      </c>
      <c r="D33" s="60">
        <v>2364373.4300000002</v>
      </c>
      <c r="E33" s="60">
        <f t="shared" si="10"/>
        <v>2379961.37</v>
      </c>
      <c r="F33" s="60">
        <v>1947.08</v>
      </c>
      <c r="G33" s="60">
        <v>1257904.23</v>
      </c>
      <c r="H33" s="60">
        <f t="shared" si="11"/>
        <v>1259851.31</v>
      </c>
      <c r="I33" s="61">
        <v>14863.19</v>
      </c>
      <c r="J33" s="60">
        <v>4935704.95</v>
      </c>
      <c r="K33" s="114">
        <f t="shared" si="12"/>
        <v>4950568.1400000006</v>
      </c>
      <c r="L33"/>
      <c r="M33"/>
      <c r="N33"/>
    </row>
    <row r="34" spans="1:14" ht="15" customHeight="1" x14ac:dyDescent="0.2">
      <c r="A34" s="69">
        <v>12101</v>
      </c>
      <c r="B34" s="70" t="s">
        <v>34</v>
      </c>
      <c r="C34" s="74">
        <v>5021.45</v>
      </c>
      <c r="D34" s="73">
        <v>364389.43</v>
      </c>
      <c r="E34" s="73">
        <f t="shared" si="10"/>
        <v>369410.88</v>
      </c>
      <c r="F34" s="73">
        <v>1360.78</v>
      </c>
      <c r="G34" s="73">
        <v>211578.22</v>
      </c>
      <c r="H34" s="73">
        <f t="shared" si="11"/>
        <v>212939</v>
      </c>
      <c r="I34" s="61">
        <v>4789.76</v>
      </c>
      <c r="J34" s="60">
        <v>237356.85</v>
      </c>
      <c r="K34" s="114">
        <f t="shared" si="12"/>
        <v>242146.61000000002</v>
      </c>
      <c r="L34"/>
      <c r="M34"/>
      <c r="N34"/>
    </row>
    <row r="35" spans="1:14" ht="15" customHeight="1" x14ac:dyDescent="0.2">
      <c r="A35" s="69">
        <v>12104</v>
      </c>
      <c r="B35" s="70" t="s">
        <v>38</v>
      </c>
      <c r="C35" s="74">
        <v>0</v>
      </c>
      <c r="D35" s="73">
        <v>1269.72</v>
      </c>
      <c r="E35" s="73">
        <f t="shared" si="10"/>
        <v>1269.72</v>
      </c>
      <c r="F35" s="73">
        <v>0</v>
      </c>
      <c r="G35" s="73">
        <v>0</v>
      </c>
      <c r="H35" s="73">
        <f t="shared" si="11"/>
        <v>0</v>
      </c>
      <c r="I35" s="61">
        <v>0</v>
      </c>
      <c r="J35" s="60">
        <v>1269.72</v>
      </c>
      <c r="K35" s="114">
        <f t="shared" si="12"/>
        <v>1269.72</v>
      </c>
      <c r="L35"/>
      <c r="M35"/>
      <c r="N35"/>
    </row>
    <row r="36" spans="1:14" ht="15" customHeight="1" x14ac:dyDescent="0.2">
      <c r="A36" s="69">
        <v>17000</v>
      </c>
      <c r="B36" s="70" t="s">
        <v>43</v>
      </c>
      <c r="C36" s="74">
        <v>0</v>
      </c>
      <c r="D36" s="73">
        <v>0</v>
      </c>
      <c r="E36" s="73">
        <v>0</v>
      </c>
      <c r="F36" s="73">
        <v>0</v>
      </c>
      <c r="G36" s="73">
        <v>0</v>
      </c>
      <c r="H36" s="73">
        <f t="shared" si="11"/>
        <v>0</v>
      </c>
      <c r="I36" s="61">
        <v>0</v>
      </c>
      <c r="J36" s="60">
        <v>0</v>
      </c>
      <c r="K36" s="114">
        <f t="shared" si="12"/>
        <v>0</v>
      </c>
      <c r="L36"/>
      <c r="M36"/>
      <c r="N36"/>
    </row>
    <row r="37" spans="1:14" s="26" customFormat="1" ht="15" customHeight="1" thickBot="1" x14ac:dyDescent="0.25">
      <c r="A37" s="65">
        <v>17021</v>
      </c>
      <c r="B37" s="66" t="s">
        <v>44</v>
      </c>
      <c r="C37" s="58">
        <v>0</v>
      </c>
      <c r="D37" s="59">
        <v>0</v>
      </c>
      <c r="E37" s="59">
        <f t="shared" si="10"/>
        <v>0</v>
      </c>
      <c r="F37" s="59">
        <v>0</v>
      </c>
      <c r="G37" s="59">
        <v>0</v>
      </c>
      <c r="H37" s="59">
        <v>0</v>
      </c>
      <c r="I37" s="58">
        <v>0</v>
      </c>
      <c r="J37" s="59">
        <v>5282183.8499999996</v>
      </c>
      <c r="K37" s="115">
        <f t="shared" si="12"/>
        <v>5282183.8499999996</v>
      </c>
      <c r="L37"/>
      <c r="M37"/>
      <c r="N37"/>
    </row>
    <row r="38" spans="1:14" ht="15" customHeight="1" x14ac:dyDescent="0.2">
      <c r="A38" s="122" t="s">
        <v>17</v>
      </c>
      <c r="B38" s="123"/>
      <c r="C38" s="49">
        <f t="shared" ref="C38:H38" si="13">SUM(C39,C40)</f>
        <v>21459.890000000003</v>
      </c>
      <c r="D38" s="50">
        <f t="shared" si="13"/>
        <v>2759517.3000000003</v>
      </c>
      <c r="E38" s="50">
        <f t="shared" si="13"/>
        <v>2780977.1900000004</v>
      </c>
      <c r="F38" s="50">
        <f t="shared" si="13"/>
        <v>3655.5</v>
      </c>
      <c r="G38" s="50">
        <f t="shared" si="13"/>
        <v>1699830.07</v>
      </c>
      <c r="H38" s="50">
        <f t="shared" si="13"/>
        <v>1703485.57</v>
      </c>
      <c r="I38" s="51">
        <f>I39+I40</f>
        <v>20494.68</v>
      </c>
      <c r="J38" s="51">
        <f t="shared" ref="J38" si="14">J39+J40</f>
        <v>5723582.9400000004</v>
      </c>
      <c r="K38" s="62">
        <f t="shared" si="12"/>
        <v>5744077.6200000001</v>
      </c>
      <c r="L38"/>
      <c r="M38"/>
      <c r="N38"/>
    </row>
    <row r="39" spans="1:14" ht="15" customHeight="1" x14ac:dyDescent="0.2">
      <c r="A39" s="124" t="s">
        <v>18</v>
      </c>
      <c r="B39" s="125"/>
      <c r="C39" s="41">
        <f t="shared" ref="C39:J39" si="15">SUM(C31,C32,C33)</f>
        <v>16438.440000000002</v>
      </c>
      <c r="D39" s="42">
        <f t="shared" si="15"/>
        <v>2393858.1500000004</v>
      </c>
      <c r="E39" s="42">
        <f t="shared" si="15"/>
        <v>2410296.5900000003</v>
      </c>
      <c r="F39" s="42">
        <f t="shared" si="15"/>
        <v>2294.7199999999998</v>
      </c>
      <c r="G39" s="42">
        <f t="shared" si="15"/>
        <v>1488251.85</v>
      </c>
      <c r="H39" s="42">
        <f t="shared" si="15"/>
        <v>1490546.57</v>
      </c>
      <c r="I39" s="42">
        <f t="shared" si="15"/>
        <v>15704.92</v>
      </c>
      <c r="J39" s="42">
        <f t="shared" si="15"/>
        <v>5484956.3700000001</v>
      </c>
      <c r="K39" s="63">
        <f>SUM(K31,K32,K33)</f>
        <v>5500661.290000001</v>
      </c>
      <c r="L39"/>
      <c r="M39"/>
      <c r="N39"/>
    </row>
    <row r="40" spans="1:14" ht="15" customHeight="1" x14ac:dyDescent="0.2">
      <c r="A40" s="116" t="s">
        <v>19</v>
      </c>
      <c r="B40" s="117"/>
      <c r="C40" s="41">
        <f t="shared" ref="C40:J40" si="16">SUM(C34,C35)</f>
        <v>5021.45</v>
      </c>
      <c r="D40" s="42">
        <f t="shared" si="16"/>
        <v>365659.14999999997</v>
      </c>
      <c r="E40" s="42">
        <f t="shared" si="16"/>
        <v>370680.6</v>
      </c>
      <c r="F40" s="42">
        <f t="shared" si="16"/>
        <v>1360.78</v>
      </c>
      <c r="G40" s="42">
        <f t="shared" si="16"/>
        <v>211578.22</v>
      </c>
      <c r="H40" s="42">
        <f t="shared" si="16"/>
        <v>212939</v>
      </c>
      <c r="I40" s="42">
        <f t="shared" si="16"/>
        <v>4789.76</v>
      </c>
      <c r="J40" s="42">
        <f t="shared" si="16"/>
        <v>238626.57</v>
      </c>
      <c r="K40" s="63">
        <f>SUM(K34,K35)</f>
        <v>243416.33000000002</v>
      </c>
      <c r="L40"/>
      <c r="M40"/>
      <c r="N40"/>
    </row>
    <row r="41" spans="1:14" ht="15" customHeight="1" x14ac:dyDescent="0.2">
      <c r="A41" s="56" t="s">
        <v>20</v>
      </c>
      <c r="B41" s="57"/>
      <c r="C41" s="22"/>
      <c r="D41" s="23"/>
      <c r="E41" s="23"/>
      <c r="F41" s="23"/>
      <c r="G41" s="23"/>
      <c r="H41" s="23"/>
      <c r="I41" s="22"/>
      <c r="J41" s="23"/>
      <c r="K41" s="37"/>
      <c r="L41"/>
      <c r="M41"/>
      <c r="N41"/>
    </row>
    <row r="42" spans="1:14" ht="15" customHeight="1" x14ac:dyDescent="0.2">
      <c r="A42" s="27" t="s">
        <v>21</v>
      </c>
      <c r="B42" s="28"/>
      <c r="C42" s="22"/>
      <c r="D42" s="23"/>
      <c r="E42" s="23"/>
      <c r="F42" s="23"/>
      <c r="G42" s="23"/>
      <c r="H42" s="23"/>
      <c r="I42" s="22"/>
      <c r="J42" s="23"/>
      <c r="K42" s="37"/>
      <c r="L42"/>
      <c r="M42"/>
      <c r="N42"/>
    </row>
    <row r="43" spans="1:14" ht="15" customHeight="1" x14ac:dyDescent="0.2">
      <c r="A43" s="126" t="s">
        <v>22</v>
      </c>
      <c r="B43" s="127"/>
      <c r="C43" s="48">
        <f t="shared" ref="C43:H43" si="17">SUM(C44,C45)</f>
        <v>0</v>
      </c>
      <c r="D43" s="47">
        <f t="shared" si="17"/>
        <v>0</v>
      </c>
      <c r="E43" s="47">
        <f t="shared" si="17"/>
        <v>0</v>
      </c>
      <c r="F43" s="47">
        <f t="shared" si="17"/>
        <v>0</v>
      </c>
      <c r="G43" s="47">
        <f t="shared" si="17"/>
        <v>0</v>
      </c>
      <c r="H43" s="47">
        <f t="shared" si="17"/>
        <v>0</v>
      </c>
      <c r="I43" s="52">
        <f>I45</f>
        <v>0</v>
      </c>
      <c r="J43" s="53">
        <f>J45</f>
        <v>5282183.8499999996</v>
      </c>
      <c r="K43" s="54">
        <f>I43+J43</f>
        <v>5282183.8499999996</v>
      </c>
      <c r="L43"/>
      <c r="M43"/>
      <c r="N43"/>
    </row>
    <row r="44" spans="1:14" ht="15" customHeight="1" x14ac:dyDescent="0.2">
      <c r="A44" s="116" t="s">
        <v>23</v>
      </c>
      <c r="B44" s="117"/>
      <c r="C44" s="22"/>
      <c r="D44" s="23"/>
      <c r="E44" s="23"/>
      <c r="F44" s="23"/>
      <c r="G44" s="23"/>
      <c r="H44" s="23"/>
      <c r="I44" s="22"/>
      <c r="J44" s="23"/>
      <c r="K44" s="37"/>
      <c r="L44"/>
      <c r="M44"/>
      <c r="N44"/>
    </row>
    <row r="45" spans="1:14" ht="15" customHeight="1" x14ac:dyDescent="0.2">
      <c r="A45" s="116" t="s">
        <v>24</v>
      </c>
      <c r="B45" s="117"/>
      <c r="C45" s="41">
        <f t="shared" ref="C45:J45" si="18">C37</f>
        <v>0</v>
      </c>
      <c r="D45" s="42">
        <f t="shared" si="18"/>
        <v>0</v>
      </c>
      <c r="E45" s="42">
        <f t="shared" si="18"/>
        <v>0</v>
      </c>
      <c r="F45" s="42">
        <f t="shared" si="18"/>
        <v>0</v>
      </c>
      <c r="G45" s="42">
        <f>G37</f>
        <v>0</v>
      </c>
      <c r="H45" s="42">
        <f t="shared" si="18"/>
        <v>0</v>
      </c>
      <c r="I45" s="42">
        <f t="shared" si="18"/>
        <v>0</v>
      </c>
      <c r="J45" s="42">
        <f t="shared" si="18"/>
        <v>5282183.8499999996</v>
      </c>
      <c r="K45" s="63">
        <f>I45+J45</f>
        <v>5282183.8499999996</v>
      </c>
      <c r="L45"/>
      <c r="M45"/>
      <c r="N45"/>
    </row>
    <row r="46" spans="1:14" ht="15" customHeight="1" x14ac:dyDescent="0.2">
      <c r="A46" s="56" t="s">
        <v>25</v>
      </c>
      <c r="B46" s="57"/>
      <c r="C46" s="22"/>
      <c r="D46" s="23"/>
      <c r="E46" s="23"/>
      <c r="F46" s="23"/>
      <c r="G46" s="23"/>
      <c r="H46" s="23"/>
      <c r="I46" s="22"/>
      <c r="J46" s="23"/>
      <c r="K46" s="37"/>
      <c r="L46"/>
      <c r="M46"/>
      <c r="N46"/>
    </row>
    <row r="47" spans="1:14" ht="15" customHeight="1" x14ac:dyDescent="0.2">
      <c r="A47" s="118" t="s">
        <v>29</v>
      </c>
      <c r="B47" s="119"/>
      <c r="C47" s="48">
        <f t="shared" ref="C47:J47" si="19">SUM(C38,C43)</f>
        <v>21459.890000000003</v>
      </c>
      <c r="D47" s="47">
        <f t="shared" si="19"/>
        <v>2759517.3000000003</v>
      </c>
      <c r="E47" s="47">
        <f t="shared" si="19"/>
        <v>2780977.1900000004</v>
      </c>
      <c r="F47" s="47">
        <f t="shared" si="19"/>
        <v>3655.5</v>
      </c>
      <c r="G47" s="47">
        <f t="shared" si="19"/>
        <v>1699830.07</v>
      </c>
      <c r="H47" s="47">
        <f t="shared" si="19"/>
        <v>1703485.57</v>
      </c>
      <c r="I47" s="47">
        <f t="shared" si="19"/>
        <v>20494.68</v>
      </c>
      <c r="J47" s="47">
        <f t="shared" si="19"/>
        <v>11005766.789999999</v>
      </c>
      <c r="K47" s="64">
        <f>I47+J47</f>
        <v>11026261.469999999</v>
      </c>
      <c r="L47"/>
      <c r="M47"/>
      <c r="N47"/>
    </row>
    <row r="48" spans="1:14" ht="15" customHeight="1" thickBot="1" x14ac:dyDescent="0.25">
      <c r="A48" s="120" t="s">
        <v>30</v>
      </c>
      <c r="B48" s="121"/>
      <c r="C48" s="24"/>
      <c r="D48" s="25"/>
      <c r="E48" s="25"/>
      <c r="F48" s="25"/>
      <c r="G48" s="25"/>
      <c r="H48" s="25"/>
      <c r="I48" s="24"/>
      <c r="J48" s="25"/>
      <c r="K48" s="38"/>
      <c r="L48"/>
      <c r="M48"/>
      <c r="N48"/>
    </row>
    <row r="49" spans="1:14" ht="15" customHeight="1" x14ac:dyDescent="0.2">
      <c r="A49" s="12" t="s">
        <v>26</v>
      </c>
      <c r="B49" s="5"/>
      <c r="C49" s="39"/>
      <c r="D49" s="39"/>
      <c r="E49" s="39"/>
      <c r="F49" s="39"/>
      <c r="G49" s="39"/>
      <c r="H49" s="39"/>
      <c r="I49" s="40"/>
      <c r="J49" s="40"/>
      <c r="K49" s="40"/>
      <c r="L49"/>
      <c r="M49"/>
      <c r="N49"/>
    </row>
    <row r="50" spans="1:14" ht="20.100000000000001" customHeight="1" x14ac:dyDescent="0.2">
      <c r="L50"/>
      <c r="M50"/>
      <c r="N50"/>
    </row>
    <row r="51" spans="1:14" ht="15" customHeight="1" x14ac:dyDescent="0.2">
      <c r="B51" s="1" t="s">
        <v>42</v>
      </c>
      <c r="D51" s="1" t="s">
        <v>41</v>
      </c>
      <c r="H51" s="1" t="s">
        <v>6</v>
      </c>
      <c r="I51" s="156">
        <v>44606</v>
      </c>
      <c r="K51" s="55"/>
    </row>
    <row r="52" spans="1:14" ht="15" customHeight="1" x14ac:dyDescent="0.2">
      <c r="B52" s="1" t="s">
        <v>7</v>
      </c>
      <c r="D52" s="1" t="s">
        <v>7</v>
      </c>
    </row>
    <row r="53" spans="1:14" ht="20.100000000000001" customHeight="1" x14ac:dyDescent="0.2">
      <c r="K53" s="55"/>
    </row>
  </sheetData>
  <mergeCells count="29">
    <mergeCell ref="M1:N1"/>
    <mergeCell ref="A2:N2"/>
    <mergeCell ref="A4:B6"/>
    <mergeCell ref="C4:H4"/>
    <mergeCell ref="I4:K5"/>
    <mergeCell ref="L4:N5"/>
    <mergeCell ref="C5:E5"/>
    <mergeCell ref="F5:H5"/>
    <mergeCell ref="A14:B14"/>
    <mergeCell ref="A15:B15"/>
    <mergeCell ref="A16:B16"/>
    <mergeCell ref="A19:B19"/>
    <mergeCell ref="A20:B20"/>
    <mergeCell ref="A21:B21"/>
    <mergeCell ref="A23:B23"/>
    <mergeCell ref="A24:B24"/>
    <mergeCell ref="A27:B29"/>
    <mergeCell ref="C27:K27"/>
    <mergeCell ref="C28:E28"/>
    <mergeCell ref="F28:H28"/>
    <mergeCell ref="I28:K28"/>
    <mergeCell ref="A45:B45"/>
    <mergeCell ref="A47:B47"/>
    <mergeCell ref="A48:B48"/>
    <mergeCell ref="A38:B38"/>
    <mergeCell ref="A39:B39"/>
    <mergeCell ref="A40:B40"/>
    <mergeCell ref="A43:B43"/>
    <mergeCell ref="A44:B44"/>
  </mergeCells>
  <phoneticPr fontId="18" type="noConversion"/>
  <pageMargins left="0.78740157499999996" right="0.78740157499999996" top="0.72" bottom="0.53" header="0.4921259845" footer="0.4921259845"/>
  <pageSetup paperSize="9" scale="49" fitToWidth="3" fitToHeight="3" orientation="landscape" r:id="rId1"/>
  <headerFooter alignWithMargins="0"/>
  <rowBreaks count="2" manualBreakCount="2">
    <brk id="57" max="14" man="1"/>
    <brk id="8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př.1 tab.8</vt:lpstr>
      <vt:lpstr>'př.1 tab.8'!Oblast_tisku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Lisová</dc:creator>
  <cp:lastModifiedBy>Šťastná Petra Ing.</cp:lastModifiedBy>
  <cp:lastPrinted>2022-02-18T11:30:27Z</cp:lastPrinted>
  <dcterms:created xsi:type="dcterms:W3CDTF">2014-01-15T09:42:13Z</dcterms:created>
  <dcterms:modified xsi:type="dcterms:W3CDTF">2022-03-08T13:27:12Z</dcterms:modified>
</cp:coreProperties>
</file>