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daniel.novak\Desktop\Návrh rozpočtu 2022\verze pro PSP\"/>
    </mc:Choice>
  </mc:AlternateContent>
  <bookViews>
    <workbookView xWindow="0" yWindow="0" windowWidth="23040" windowHeight="7815"/>
  </bookViews>
  <sheets>
    <sheet name="2022" sheetId="1" r:id="rId1"/>
  </sheets>
  <definedNames>
    <definedName name="_xlnm.Print_Area" localSheetId="0">'2022'!$B$1:$G$33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E27" i="1"/>
  <c r="C27" i="1"/>
  <c r="F32" i="1" l="1"/>
  <c r="F31" i="1" l="1"/>
  <c r="F29" i="1"/>
  <c r="F26" i="1"/>
  <c r="F25" i="1"/>
  <c r="F24" i="1"/>
  <c r="F23" i="1"/>
  <c r="F22" i="1"/>
  <c r="F21" i="1"/>
  <c r="F20" i="1"/>
  <c r="F19" i="1"/>
  <c r="F18" i="1"/>
  <c r="F17" i="1"/>
  <c r="F16" i="1"/>
  <c r="F15" i="1"/>
  <c r="E14" i="1"/>
  <c r="D14" i="1"/>
  <c r="C14" i="1"/>
  <c r="F13" i="1"/>
  <c r="E12" i="1"/>
  <c r="D12" i="1"/>
  <c r="C12" i="1"/>
  <c r="F11" i="1"/>
  <c r="E10" i="1"/>
  <c r="D10" i="1"/>
  <c r="C10" i="1"/>
  <c r="D8" i="1" l="1"/>
  <c r="F27" i="1"/>
  <c r="F10" i="1"/>
  <c r="F12" i="1"/>
  <c r="F14" i="1"/>
  <c r="C8" i="1"/>
  <c r="E8" i="1"/>
  <c r="F8" i="1" l="1"/>
</calcChain>
</file>

<file path=xl/sharedStrings.xml><?xml version="1.0" encoding="utf-8"?>
<sst xmlns="http://schemas.openxmlformats.org/spreadsheetml/2006/main" count="36" uniqueCount="35">
  <si>
    <t>v tis. Kč</t>
  </si>
  <si>
    <t>Organizace</t>
  </si>
  <si>
    <t>Neinvestiční transfery do zahraničí</t>
  </si>
  <si>
    <t>v tom:</t>
  </si>
  <si>
    <t>Transfery mezinár. vládním organiz. celkem, v tom:</t>
  </si>
  <si>
    <t>Volitelné programy European Space Agency (ESA)</t>
  </si>
  <si>
    <t>Ostatní neinvestiční transfery do zahraničí, v tom:</t>
  </si>
  <si>
    <t>Členský příspěvek ESNC</t>
  </si>
  <si>
    <t xml:space="preserve">Členské příspěvky mezinár. vládním org., v tom: </t>
  </si>
  <si>
    <t>Projekt Transevropské železniční magistrály (TER)</t>
  </si>
  <si>
    <t>Dunajská komise (DC) - pozorovatel</t>
  </si>
  <si>
    <t>Mezinárodní námořní organizace (IMO)</t>
  </si>
  <si>
    <t>Mezinár. společnost pro řidičské zkoušky (CIECA)</t>
  </si>
  <si>
    <t>Mezinárodní organizace pro civilní letectví (ICAO)</t>
  </si>
  <si>
    <t>Evropská konference pro civilní letectví (ECAC)</t>
  </si>
  <si>
    <t>Mezivládní org. pro mezinár. železniční dopravu (OTIF)</t>
  </si>
  <si>
    <t>Světová silniční společnost (AIPCR/PIARC)</t>
  </si>
  <si>
    <t>Mezinárodní dopravní fórum (ITF)</t>
  </si>
  <si>
    <t>Organizace pro spolupráci železnic (OSJD)</t>
  </si>
  <si>
    <t>Konfederace organizací v oblasti siln. kontrol (CORTE)</t>
  </si>
  <si>
    <t>Transevropská dálnice sever-jih (TEM)</t>
  </si>
  <si>
    <t xml:space="preserve">Členské příspěvky mezinár. nevládním org., v tom: </t>
  </si>
  <si>
    <t>Mezinárodní prevence bezpečnosti provozu na pozemních komunikacích (PRI)</t>
  </si>
  <si>
    <t>x</t>
  </si>
  <si>
    <t>Stálé mezinár.sdružení plavebních kongresů (AIPCN/PIANC)</t>
  </si>
  <si>
    <t>Evropské seskupení územní spolupráce (ESUS)</t>
  </si>
  <si>
    <t>Inteligentní dopravní systémy-Evropa (ERTICO)</t>
  </si>
  <si>
    <t>Neinvestiční transfery do zahraničí (v Kč)</t>
  </si>
  <si>
    <t>Kapitola: 327 Ministerstvo dopravy</t>
  </si>
  <si>
    <t>Tabulka č. 9</t>
  </si>
  <si>
    <t xml:space="preserve">Schválený rozpočet 2021 </t>
  </si>
  <si>
    <t>Návrh rozpočtu 2022</t>
  </si>
  <si>
    <t>Index 2022/2020 v %</t>
  </si>
  <si>
    <t>Skutečnost            k 31.12.2020</t>
  </si>
  <si>
    <t>Inland Waterways International (IWI)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</si>
</sst>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5" x14ac:knownFonts="1">
    <font>
      <sz val="10"/>
      <name val="Arial CE"/>
      <charset val="238"/>
    </font>
    <font>
      <sz val="9"/>
      <name val="Times New Roman CE"/>
      <family val="1"/>
      <charset val="238"/>
    </font>
    <font>
      <b/>
      <sz val="12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family val="1"/>
      <charset val="238"/>
    </font>
    <font>
      <b/>
      <sz val="9"/>
      <name val="Times New Roman CE"/>
      <charset val="238"/>
    </font>
    <font>
      <b/>
      <sz val="9"/>
      <name val="Times New Roman CE"/>
      <family val="1"/>
      <charset val="238"/>
    </font>
    <font>
      <sz val="9"/>
      <name val="Times New Roman"/>
      <family val="1"/>
      <charset val="238"/>
    </font>
    <font>
      <sz val="10"/>
      <color rgb="FFFF0000"/>
      <name val="Arial CE"/>
      <charset val="238"/>
    </font>
    <font>
      <sz val="9"/>
      <color rgb="FFFF0000"/>
      <name val="Times New Roman CE"/>
      <family val="1"/>
      <charset val="238"/>
    </font>
    <font>
      <sz val="9"/>
      <color rgb="FFFF0000"/>
      <name val="Times New Roman"/>
      <family val="1"/>
      <charset val="238"/>
    </font>
    <font>
      <b/>
      <sz val="10"/>
      <name val="Arial CE"/>
      <charset val="238"/>
    </font>
    <font>
      <b/>
      <sz val="9"/>
      <name val="Times New Roman"/>
      <family val="1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Border="1"/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0" xfId="0" applyFont="1"/>
    <xf numFmtId="0" fontId="4" fillId="0" borderId="0" xfId="0" applyFont="1"/>
    <xf numFmtId="0" fontId="5" fillId="2" borderId="3" xfId="0" applyFont="1" applyFill="1" applyBorder="1"/>
    <xf numFmtId="4" fontId="5" fillId="0" borderId="0" xfId="0" applyNumberFormat="1" applyFont="1" applyBorder="1"/>
    <xf numFmtId="164" fontId="1" fillId="0" borderId="0" xfId="0" applyNumberFormat="1" applyFont="1" applyBorder="1"/>
    <xf numFmtId="4" fontId="6" fillId="0" borderId="0" xfId="0" applyNumberFormat="1" applyFont="1" applyBorder="1"/>
    <xf numFmtId="0" fontId="5" fillId="2" borderId="4" xfId="0" applyFont="1" applyFill="1" applyBorder="1"/>
    <xf numFmtId="0" fontId="5" fillId="0" borderId="0" xfId="0" applyFont="1" applyBorder="1"/>
    <xf numFmtId="4" fontId="1" fillId="0" borderId="0" xfId="0" applyNumberFormat="1" applyFont="1" applyBorder="1"/>
    <xf numFmtId="0" fontId="5" fillId="0" borderId="4" xfId="0" applyFont="1" applyBorder="1"/>
    <xf numFmtId="0" fontId="0" fillId="3" borderId="0" xfId="0" applyFill="1"/>
    <xf numFmtId="0" fontId="1" fillId="3" borderId="4" xfId="0" applyFont="1" applyFill="1" applyBorder="1" applyAlignment="1">
      <alignment wrapText="1"/>
    </xf>
    <xf numFmtId="0" fontId="8" fillId="3" borderId="0" xfId="0" applyFont="1" applyFill="1"/>
    <xf numFmtId="4" fontId="9" fillId="3" borderId="0" xfId="0" applyNumberFormat="1" applyFont="1" applyFill="1" applyBorder="1"/>
    <xf numFmtId="0" fontId="8" fillId="3" borderId="0" xfId="0" applyFont="1" applyFill="1" applyBorder="1"/>
    <xf numFmtId="164" fontId="8" fillId="3" borderId="0" xfId="0" applyNumberFormat="1" applyFont="1" applyFill="1" applyBorder="1"/>
    <xf numFmtId="4" fontId="10" fillId="3" borderId="0" xfId="0" applyNumberFormat="1" applyFont="1" applyFill="1" applyBorder="1"/>
    <xf numFmtId="0" fontId="11" fillId="3" borderId="0" xfId="0" applyFont="1" applyFill="1" applyAlignment="1"/>
    <xf numFmtId="0" fontId="5" fillId="4" borderId="4" xfId="0" applyFont="1" applyFill="1" applyBorder="1"/>
    <xf numFmtId="4" fontId="6" fillId="3" borderId="0" xfId="0" applyNumberFormat="1" applyFont="1" applyFill="1" applyBorder="1"/>
    <xf numFmtId="0" fontId="11" fillId="3" borderId="0" xfId="0" applyFont="1" applyFill="1" applyBorder="1"/>
    <xf numFmtId="4" fontId="5" fillId="3" borderId="0" xfId="0" applyNumberFormat="1" applyFont="1" applyFill="1" applyBorder="1" applyAlignment="1">
      <alignment horizontal="right"/>
    </xf>
    <xf numFmtId="0" fontId="0" fillId="3" borderId="0" xfId="0" applyFill="1" applyBorder="1" applyAlignment="1"/>
    <xf numFmtId="0" fontId="1" fillId="4" borderId="4" xfId="0" applyFont="1" applyFill="1" applyBorder="1" applyAlignment="1">
      <alignment wrapText="1"/>
    </xf>
    <xf numFmtId="0" fontId="0" fillId="3" borderId="0" xfId="0" applyFont="1" applyFill="1" applyAlignment="1"/>
    <xf numFmtId="4" fontId="1" fillId="3" borderId="0" xfId="0" applyNumberFormat="1" applyFont="1" applyFill="1" applyBorder="1"/>
    <xf numFmtId="0" fontId="0" fillId="3" borderId="0" xfId="0" applyFill="1" applyBorder="1"/>
    <xf numFmtId="4" fontId="7" fillId="3" borderId="0" xfId="0" applyNumberFormat="1" applyFont="1" applyFill="1" applyBorder="1"/>
    <xf numFmtId="0" fontId="0" fillId="3" borderId="0" xfId="0" applyFill="1" applyAlignment="1"/>
    <xf numFmtId="0" fontId="11" fillId="0" borderId="0" xfId="0" applyFont="1" applyBorder="1" applyAlignment="1"/>
    <xf numFmtId="0" fontId="5" fillId="5" borderId="4" xfId="0" applyFont="1" applyFill="1" applyBorder="1"/>
    <xf numFmtId="0" fontId="0" fillId="0" borderId="0" xfId="0" applyBorder="1"/>
    <xf numFmtId="4" fontId="5" fillId="0" borderId="0" xfId="0" applyNumberFormat="1" applyFont="1" applyBorder="1" applyAlignment="1">
      <alignment horizontal="right"/>
    </xf>
    <xf numFmtId="0" fontId="1" fillId="5" borderId="4" xfId="0" applyFont="1" applyFill="1" applyBorder="1" applyAlignment="1">
      <alignment wrapText="1"/>
    </xf>
    <xf numFmtId="4" fontId="1" fillId="0" borderId="0" xfId="0" applyNumberFormat="1" applyFont="1" applyFill="1" applyBorder="1"/>
    <xf numFmtId="4" fontId="7" fillId="0" borderId="0" xfId="0" applyNumberFormat="1" applyFont="1" applyBorder="1"/>
    <xf numFmtId="164" fontId="8" fillId="0" borderId="0" xfId="0" applyNumberFormat="1" applyFont="1" applyBorder="1"/>
    <xf numFmtId="0" fontId="5" fillId="6" borderId="4" xfId="0" applyFont="1" applyFill="1" applyBorder="1"/>
    <xf numFmtId="4" fontId="0" fillId="0" borderId="0" xfId="0" applyNumberFormat="1" applyFont="1" applyBorder="1" applyAlignment="1"/>
    <xf numFmtId="0" fontId="1" fillId="6" borderId="4" xfId="0" applyFont="1" applyFill="1" applyBorder="1" applyAlignment="1">
      <alignment wrapText="1"/>
    </xf>
    <xf numFmtId="3" fontId="1" fillId="0" borderId="0" xfId="0" applyNumberFormat="1" applyFont="1" applyFill="1" applyBorder="1"/>
    <xf numFmtId="0" fontId="0" fillId="0" borderId="0" xfId="0" applyBorder="1" applyAlignment="1"/>
    <xf numFmtId="0" fontId="0" fillId="0" borderId="0" xfId="0" applyFont="1" applyAlignment="1"/>
    <xf numFmtId="4" fontId="7" fillId="0" borderId="0" xfId="0" applyNumberFormat="1" applyFont="1" applyFill="1" applyBorder="1" applyAlignment="1"/>
    <xf numFmtId="0" fontId="0" fillId="0" borderId="0" xfId="0" applyAlignment="1"/>
    <xf numFmtId="4" fontId="5" fillId="2" borderId="3" xfId="0" applyNumberFormat="1" applyFont="1" applyFill="1" applyBorder="1"/>
    <xf numFmtId="4" fontId="1" fillId="2" borderId="4" xfId="0" applyNumberFormat="1" applyFont="1" applyFill="1" applyBorder="1"/>
    <xf numFmtId="4" fontId="5" fillId="0" borderId="4" xfId="0" applyNumberFormat="1" applyFont="1" applyBorder="1"/>
    <xf numFmtId="4" fontId="7" fillId="3" borderId="4" xfId="0" applyNumberFormat="1" applyFont="1" applyFill="1" applyBorder="1"/>
    <xf numFmtId="4" fontId="5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/>
    <xf numFmtId="4" fontId="12" fillId="5" borderId="4" xfId="0" applyNumberFormat="1" applyFont="1" applyFill="1" applyBorder="1"/>
    <xf numFmtId="4" fontId="1" fillId="5" borderId="4" xfId="0" applyNumberFormat="1" applyFont="1" applyFill="1" applyBorder="1"/>
    <xf numFmtId="4" fontId="7" fillId="5" borderId="4" xfId="0" applyNumberFormat="1" applyFont="1" applyFill="1" applyBorder="1"/>
    <xf numFmtId="4" fontId="5" fillId="6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/>
    <xf numFmtId="4" fontId="7" fillId="6" borderId="4" xfId="0" applyNumberFormat="1" applyFont="1" applyFill="1" applyBorder="1"/>
    <xf numFmtId="4" fontId="7" fillId="6" borderId="4" xfId="0" applyNumberFormat="1" applyFont="1" applyFill="1" applyBorder="1" applyAlignment="1"/>
    <xf numFmtId="0" fontId="4" fillId="0" borderId="0" xfId="0" applyFont="1" applyAlignment="1">
      <alignment horizontal="right"/>
    </xf>
    <xf numFmtId="4" fontId="14" fillId="6" borderId="4" xfId="0" applyNumberFormat="1" applyFont="1" applyFill="1" applyBorder="1" applyAlignment="1">
      <alignment horizontal="right" vertical="center"/>
    </xf>
    <xf numFmtId="4" fontId="14" fillId="2" borderId="3" xfId="0" applyNumberFormat="1" applyFont="1" applyFill="1" applyBorder="1" applyAlignment="1">
      <alignment horizontal="right" vertical="center"/>
    </xf>
    <xf numFmtId="4" fontId="14" fillId="2" borderId="3" xfId="0" applyNumberFormat="1" applyFont="1" applyFill="1" applyBorder="1"/>
    <xf numFmtId="4" fontId="14" fillId="2" borderId="3" xfId="0" applyNumberFormat="1" applyFont="1" applyFill="1" applyBorder="1" applyAlignment="1">
      <alignment horizontal="right"/>
    </xf>
    <xf numFmtId="0" fontId="1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K32"/>
  <sheetViews>
    <sheetView tabSelected="1" topLeftCell="B1" workbookViewId="0">
      <selection activeCell="I6" sqref="I6"/>
    </sheetView>
  </sheetViews>
  <sheetFormatPr defaultRowHeight="12.75" x14ac:dyDescent="0.2"/>
  <cols>
    <col min="1" max="1" width="1.85546875" hidden="1" customWidth="1"/>
    <col min="2" max="2" width="45.85546875" customWidth="1"/>
    <col min="3" max="3" width="13" style="4" customWidth="1"/>
    <col min="4" max="5" width="12.85546875" style="4" customWidth="1"/>
    <col min="6" max="6" width="7.5703125" style="4" customWidth="1"/>
    <col min="7" max="7" width="1.5703125" customWidth="1"/>
    <col min="9" max="9" width="17.42578125" customWidth="1"/>
    <col min="10" max="10" width="16.85546875" customWidth="1"/>
    <col min="13" max="13" width="16.28515625" customWidth="1"/>
  </cols>
  <sheetData>
    <row r="1" spans="1:11" x14ac:dyDescent="0.2">
      <c r="B1" t="s">
        <v>28</v>
      </c>
      <c r="C1" s="1"/>
      <c r="D1" s="1"/>
      <c r="E1" s="74" t="s">
        <v>29</v>
      </c>
      <c r="F1" s="74"/>
    </row>
    <row r="2" spans="1:11" ht="15.75" x14ac:dyDescent="0.25">
      <c r="A2" s="2"/>
      <c r="B2" s="3"/>
    </row>
    <row r="3" spans="1:11" ht="18.75" x14ac:dyDescent="0.3">
      <c r="B3" s="67" t="s">
        <v>27</v>
      </c>
      <c r="C3" s="67"/>
      <c r="D3" s="67"/>
      <c r="E3" s="67"/>
      <c r="F3" s="67"/>
    </row>
    <row r="4" spans="1:11" ht="13.5" thickBot="1" x14ac:dyDescent="0.25">
      <c r="C4" s="5"/>
      <c r="D4" s="5"/>
      <c r="E4" s="5"/>
      <c r="F4" s="62" t="s">
        <v>0</v>
      </c>
    </row>
    <row r="5" spans="1:11" x14ac:dyDescent="0.2">
      <c r="B5" s="71" t="s">
        <v>1</v>
      </c>
      <c r="C5" s="68" t="s">
        <v>33</v>
      </c>
      <c r="D5" s="68" t="s">
        <v>30</v>
      </c>
      <c r="E5" s="68" t="s">
        <v>31</v>
      </c>
      <c r="F5" s="68" t="s">
        <v>32</v>
      </c>
      <c r="G5" s="4"/>
      <c r="H5" s="4"/>
    </row>
    <row r="6" spans="1:11" x14ac:dyDescent="0.2">
      <c r="B6" s="72"/>
      <c r="C6" s="69"/>
      <c r="D6" s="69"/>
      <c r="E6" s="69"/>
      <c r="F6" s="69"/>
      <c r="G6" s="4"/>
      <c r="H6" s="4"/>
    </row>
    <row r="7" spans="1:11" ht="13.5" thickBot="1" x14ac:dyDescent="0.25">
      <c r="B7" s="73"/>
      <c r="C7" s="70"/>
      <c r="D7" s="70"/>
      <c r="E7" s="70"/>
      <c r="F7" s="70"/>
      <c r="G7" s="4"/>
      <c r="H7" s="4"/>
    </row>
    <row r="8" spans="1:11" ht="13.5" thickBot="1" x14ac:dyDescent="0.25">
      <c r="B8" s="6" t="s">
        <v>2</v>
      </c>
      <c r="C8" s="49">
        <f>C10+C12+C14+C27</f>
        <v>1251400.7874199999</v>
      </c>
      <c r="D8" s="49">
        <f>D10+D12+D14+D27</f>
        <v>1224433.51</v>
      </c>
      <c r="E8" s="49">
        <f>E10+E12+E14+E27</f>
        <v>1224412.51</v>
      </c>
      <c r="F8" s="49">
        <f>E8/C8*100</f>
        <v>97.843354607787859</v>
      </c>
      <c r="G8" s="4"/>
      <c r="H8" s="7"/>
      <c r="I8" s="8"/>
      <c r="J8" s="8"/>
      <c r="K8" s="9"/>
    </row>
    <row r="9" spans="1:11" ht="13.5" thickBot="1" x14ac:dyDescent="0.25">
      <c r="B9" s="10" t="s">
        <v>3</v>
      </c>
      <c r="C9" s="50"/>
      <c r="D9" s="50"/>
      <c r="E9" s="50"/>
      <c r="F9" s="49"/>
      <c r="G9" s="4"/>
      <c r="H9" s="11"/>
      <c r="I9" s="1"/>
      <c r="J9" s="1"/>
      <c r="K9" s="12"/>
    </row>
    <row r="10" spans="1:11" ht="13.5" thickBot="1" x14ac:dyDescent="0.25">
      <c r="B10" s="13" t="s">
        <v>4</v>
      </c>
      <c r="C10" s="51">
        <f>SUM(C11:C11)</f>
        <v>1237309.87793</v>
      </c>
      <c r="D10" s="51">
        <f>SUM(D11:D11)</f>
        <v>1205000</v>
      </c>
      <c r="E10" s="51">
        <f>SUM(E11:E11)</f>
        <v>1205000</v>
      </c>
      <c r="F10" s="49">
        <f t="shared" ref="F10:F31" si="0">E10/C10*100</f>
        <v>97.388699588816522</v>
      </c>
      <c r="G10" s="4"/>
      <c r="H10" s="11"/>
      <c r="I10" s="1"/>
      <c r="J10" s="1"/>
      <c r="K10" s="9"/>
    </row>
    <row r="11" spans="1:11" s="14" customFormat="1" ht="13.5" thickBot="1" x14ac:dyDescent="0.25">
      <c r="B11" s="15" t="s">
        <v>5</v>
      </c>
      <c r="C11" s="52">
        <v>1237309.87793</v>
      </c>
      <c r="D11" s="52">
        <v>1205000</v>
      </c>
      <c r="E11" s="52">
        <v>1205000</v>
      </c>
      <c r="F11" s="65">
        <f t="shared" si="0"/>
        <v>97.388699588816522</v>
      </c>
      <c r="G11" s="16"/>
      <c r="H11" s="17"/>
      <c r="I11" s="18"/>
      <c r="J11" s="19"/>
      <c r="K11" s="20"/>
    </row>
    <row r="12" spans="1:11" s="21" customFormat="1" ht="13.5" thickBot="1" x14ac:dyDescent="0.25">
      <c r="B12" s="22" t="s">
        <v>6</v>
      </c>
      <c r="C12" s="53">
        <f>C13</f>
        <v>267.43</v>
      </c>
      <c r="D12" s="53">
        <f>D13</f>
        <v>279.51</v>
      </c>
      <c r="E12" s="53">
        <f>E13</f>
        <v>279.51</v>
      </c>
      <c r="F12" s="49">
        <f t="shared" si="0"/>
        <v>104.51706988744718</v>
      </c>
      <c r="H12" s="23"/>
      <c r="I12" s="24"/>
      <c r="J12" s="24"/>
      <c r="K12" s="25"/>
    </row>
    <row r="13" spans="1:11" s="32" customFormat="1" ht="13.5" thickBot="1" x14ac:dyDescent="0.25">
      <c r="A13" s="26"/>
      <c r="B13" s="27" t="s">
        <v>7</v>
      </c>
      <c r="C13" s="53">
        <v>267.43</v>
      </c>
      <c r="D13" s="54">
        <v>279.51</v>
      </c>
      <c r="E13" s="54">
        <v>279.51</v>
      </c>
      <c r="F13" s="65">
        <f t="shared" si="0"/>
        <v>104.51706988744718</v>
      </c>
      <c r="G13" s="28"/>
      <c r="H13" s="29"/>
      <c r="I13" s="30"/>
      <c r="J13" s="30"/>
      <c r="K13" s="31"/>
    </row>
    <row r="14" spans="1:11" s="33" customFormat="1" ht="13.5" thickBot="1" x14ac:dyDescent="0.25">
      <c r="B14" s="34" t="s">
        <v>8</v>
      </c>
      <c r="C14" s="55">
        <f>SUM(C15:C26)</f>
        <v>13315.13824</v>
      </c>
      <c r="D14" s="55">
        <f>SUM(D15:D26)</f>
        <v>18324</v>
      </c>
      <c r="E14" s="55">
        <f>SUM(E15:E26)</f>
        <v>18394</v>
      </c>
      <c r="F14" s="49">
        <f t="shared" si="0"/>
        <v>138.14351506124504</v>
      </c>
      <c r="H14" s="12"/>
      <c r="I14" s="35"/>
      <c r="J14" s="35"/>
      <c r="K14" s="36"/>
    </row>
    <row r="15" spans="1:11" ht="13.5" thickBot="1" x14ac:dyDescent="0.25">
      <c r="B15" s="37" t="s">
        <v>9</v>
      </c>
      <c r="C15" s="56">
        <v>225.19</v>
      </c>
      <c r="D15" s="56">
        <v>249</v>
      </c>
      <c r="E15" s="56">
        <v>249</v>
      </c>
      <c r="F15" s="65">
        <f t="shared" si="0"/>
        <v>110.57329366312891</v>
      </c>
      <c r="G15" s="4"/>
      <c r="H15" s="12"/>
      <c r="I15" s="1"/>
      <c r="J15" s="1"/>
      <c r="K15" s="12"/>
    </row>
    <row r="16" spans="1:11" ht="13.5" thickBot="1" x14ac:dyDescent="0.25">
      <c r="B16" s="37" t="s">
        <v>10</v>
      </c>
      <c r="C16" s="56">
        <v>395.59535</v>
      </c>
      <c r="D16" s="56">
        <v>550</v>
      </c>
      <c r="E16" s="56">
        <v>600</v>
      </c>
      <c r="F16" s="65">
        <f t="shared" si="0"/>
        <v>151.67013464642596</v>
      </c>
      <c r="G16" s="4"/>
      <c r="H16" s="12"/>
      <c r="I16" s="35"/>
      <c r="J16" s="35"/>
      <c r="K16" s="38"/>
    </row>
    <row r="17" spans="1:11" ht="13.5" thickBot="1" x14ac:dyDescent="0.25">
      <c r="B17" s="37" t="s">
        <v>11</v>
      </c>
      <c r="C17" s="57">
        <v>849.25180999999998</v>
      </c>
      <c r="D17" s="57">
        <v>950</v>
      </c>
      <c r="E17" s="57">
        <v>950</v>
      </c>
      <c r="F17" s="65">
        <f t="shared" si="0"/>
        <v>111.86317047708147</v>
      </c>
      <c r="G17" s="4"/>
      <c r="H17" s="12"/>
      <c r="I17" s="35"/>
      <c r="J17" s="35"/>
      <c r="K17" s="39"/>
    </row>
    <row r="18" spans="1:11" s="4" customFormat="1" ht="13.5" thickBot="1" x14ac:dyDescent="0.25">
      <c r="A18"/>
      <c r="B18" s="37" t="s">
        <v>12</v>
      </c>
      <c r="C18" s="56">
        <v>272.09088000000003</v>
      </c>
      <c r="D18" s="56">
        <v>280</v>
      </c>
      <c r="E18" s="56">
        <v>280</v>
      </c>
      <c r="F18" s="65">
        <f t="shared" si="0"/>
        <v>102.90679349487934</v>
      </c>
      <c r="H18" s="12"/>
      <c r="I18" s="1"/>
      <c r="J18" s="1"/>
      <c r="K18" s="12"/>
    </row>
    <row r="19" spans="1:11" ht="13.5" thickBot="1" x14ac:dyDescent="0.25">
      <c r="B19" s="37" t="s">
        <v>13</v>
      </c>
      <c r="C19" s="57">
        <v>4139.4912400000003</v>
      </c>
      <c r="D19" s="57">
        <v>5600</v>
      </c>
      <c r="E19" s="57">
        <v>5180</v>
      </c>
      <c r="F19" s="65">
        <f t="shared" si="0"/>
        <v>125.13615078939024</v>
      </c>
      <c r="G19" s="4"/>
      <c r="H19" s="12"/>
      <c r="I19" s="35"/>
      <c r="J19" s="35"/>
      <c r="K19" s="39"/>
    </row>
    <row r="20" spans="1:11" ht="13.5" thickBot="1" x14ac:dyDescent="0.25">
      <c r="B20" s="37" t="s">
        <v>14</v>
      </c>
      <c r="C20" s="57">
        <v>943.26336000000003</v>
      </c>
      <c r="D20" s="57">
        <v>980</v>
      </c>
      <c r="E20" s="57">
        <v>980</v>
      </c>
      <c r="F20" s="65">
        <f t="shared" si="0"/>
        <v>103.89463235378929</v>
      </c>
      <c r="G20" s="4"/>
      <c r="H20" s="12"/>
      <c r="I20" s="35"/>
      <c r="J20" s="35"/>
      <c r="K20" s="39"/>
    </row>
    <row r="21" spans="1:11" ht="13.5" thickBot="1" x14ac:dyDescent="0.25">
      <c r="B21" s="37" t="s">
        <v>15</v>
      </c>
      <c r="C21" s="57">
        <v>2021.1152500000001</v>
      </c>
      <c r="D21" s="57">
        <v>2300</v>
      </c>
      <c r="E21" s="57">
        <v>2500</v>
      </c>
      <c r="F21" s="65">
        <f t="shared" si="0"/>
        <v>123.69408424383516</v>
      </c>
      <c r="G21" s="4"/>
      <c r="H21" s="12"/>
      <c r="I21" s="40"/>
      <c r="J21" s="35"/>
      <c r="K21" s="39"/>
    </row>
    <row r="22" spans="1:11" ht="13.5" thickBot="1" x14ac:dyDescent="0.25">
      <c r="B22" s="37" t="s">
        <v>16</v>
      </c>
      <c r="C22" s="56">
        <v>237.8347</v>
      </c>
      <c r="D22" s="56">
        <v>250</v>
      </c>
      <c r="E22" s="56">
        <v>250</v>
      </c>
      <c r="F22" s="65">
        <f t="shared" si="0"/>
        <v>105.11502316524881</v>
      </c>
      <c r="G22" s="4"/>
      <c r="H22" s="12"/>
      <c r="I22" s="1"/>
      <c r="J22" s="1"/>
      <c r="K22" s="12"/>
    </row>
    <row r="23" spans="1:11" ht="13.5" thickBot="1" x14ac:dyDescent="0.25">
      <c r="B23" s="37" t="s">
        <v>17</v>
      </c>
      <c r="C23" s="57">
        <v>1562.74074</v>
      </c>
      <c r="D23" s="57">
        <v>1800</v>
      </c>
      <c r="E23" s="57">
        <v>1900</v>
      </c>
      <c r="F23" s="65">
        <f t="shared" si="0"/>
        <v>121.58126753641811</v>
      </c>
      <c r="G23" s="4"/>
      <c r="H23" s="12"/>
      <c r="I23" s="35"/>
      <c r="J23" s="35"/>
      <c r="K23" s="39"/>
    </row>
    <row r="24" spans="1:11" ht="13.5" thickBot="1" x14ac:dyDescent="0.25">
      <c r="B24" s="37" t="s">
        <v>18</v>
      </c>
      <c r="C24" s="57">
        <v>2436.12491</v>
      </c>
      <c r="D24" s="57">
        <v>5083</v>
      </c>
      <c r="E24" s="57">
        <v>5200</v>
      </c>
      <c r="F24" s="65">
        <f t="shared" si="0"/>
        <v>213.45375102297197</v>
      </c>
      <c r="G24" s="4"/>
      <c r="H24" s="12"/>
      <c r="I24" s="35"/>
      <c r="J24" s="35"/>
      <c r="K24" s="39"/>
    </row>
    <row r="25" spans="1:11" ht="13.5" thickBot="1" x14ac:dyDescent="0.25">
      <c r="B25" s="37" t="s">
        <v>19</v>
      </c>
      <c r="C25" s="57">
        <v>65.790000000000006</v>
      </c>
      <c r="D25" s="57">
        <v>67</v>
      </c>
      <c r="E25" s="57">
        <v>90</v>
      </c>
      <c r="F25" s="65">
        <f t="shared" si="0"/>
        <v>136.79890560875512</v>
      </c>
      <c r="G25" s="4"/>
      <c r="H25" s="12"/>
      <c r="I25" s="35"/>
      <c r="J25" s="35"/>
      <c r="K25" s="39"/>
    </row>
    <row r="26" spans="1:11" ht="13.5" thickBot="1" x14ac:dyDescent="0.25">
      <c r="B26" s="37" t="s">
        <v>20</v>
      </c>
      <c r="C26" s="56">
        <v>166.65</v>
      </c>
      <c r="D26" s="56">
        <v>215</v>
      </c>
      <c r="E26" s="56">
        <v>215</v>
      </c>
      <c r="F26" s="65">
        <f t="shared" si="0"/>
        <v>129.01290129012901</v>
      </c>
      <c r="G26" s="4"/>
      <c r="H26" s="12"/>
      <c r="I26" s="1"/>
      <c r="J26" s="1"/>
      <c r="K26" s="12"/>
    </row>
    <row r="27" spans="1:11" ht="13.5" thickBot="1" x14ac:dyDescent="0.25">
      <c r="B27" s="41" t="s">
        <v>21</v>
      </c>
      <c r="C27" s="58">
        <f>SUM(C28:C32)</f>
        <v>508.34125</v>
      </c>
      <c r="D27" s="58">
        <f t="shared" ref="D27:E27" si="1">SUM(D28:D32)</f>
        <v>830</v>
      </c>
      <c r="E27" s="58">
        <f t="shared" si="1"/>
        <v>739</v>
      </c>
      <c r="F27" s="49">
        <f t="shared" si="0"/>
        <v>145.3747851467887</v>
      </c>
      <c r="G27" s="4"/>
      <c r="H27" s="12"/>
      <c r="I27" s="42"/>
      <c r="J27" s="35"/>
      <c r="K27" s="35"/>
    </row>
    <row r="28" spans="1:11" ht="24.75" thickBot="1" x14ac:dyDescent="0.25">
      <c r="B28" s="43" t="s">
        <v>22</v>
      </c>
      <c r="C28" s="63">
        <v>0</v>
      </c>
      <c r="D28" s="63">
        <v>100</v>
      </c>
      <c r="E28" s="63">
        <v>0</v>
      </c>
      <c r="F28" s="64" t="s">
        <v>23</v>
      </c>
      <c r="G28" s="4"/>
      <c r="H28" s="12"/>
      <c r="I28" s="42"/>
      <c r="J28" s="35"/>
      <c r="K28" s="35"/>
    </row>
    <row r="29" spans="1:11" ht="13.5" thickBot="1" x14ac:dyDescent="0.25">
      <c r="B29" s="43" t="s">
        <v>24</v>
      </c>
      <c r="C29" s="59">
        <v>51.976399999999998</v>
      </c>
      <c r="D29" s="59">
        <v>70</v>
      </c>
      <c r="E29" s="59">
        <v>77</v>
      </c>
      <c r="F29" s="66">
        <f t="shared" si="0"/>
        <v>148.14415773312504</v>
      </c>
      <c r="G29" s="44"/>
      <c r="H29" s="12"/>
      <c r="I29" s="1"/>
      <c r="J29" s="1"/>
      <c r="K29" s="12"/>
    </row>
    <row r="30" spans="1:11" s="48" customFormat="1" ht="13.5" thickBot="1" x14ac:dyDescent="0.25">
      <c r="A30" s="45"/>
      <c r="B30" s="43" t="s">
        <v>25</v>
      </c>
      <c r="C30" s="60">
        <v>0</v>
      </c>
      <c r="D30" s="60">
        <v>60</v>
      </c>
      <c r="E30" s="60">
        <v>60</v>
      </c>
      <c r="F30" s="66" t="s">
        <v>23</v>
      </c>
      <c r="G30" s="46"/>
      <c r="H30" s="12"/>
      <c r="I30" s="35"/>
      <c r="J30" s="35"/>
      <c r="K30" s="47"/>
    </row>
    <row r="31" spans="1:11" ht="13.5" thickBot="1" x14ac:dyDescent="0.25">
      <c r="B31" s="43" t="s">
        <v>26</v>
      </c>
      <c r="C31" s="61">
        <v>454.09485000000001</v>
      </c>
      <c r="D31" s="61">
        <v>600</v>
      </c>
      <c r="E31" s="61">
        <v>600</v>
      </c>
      <c r="F31" s="65">
        <f t="shared" si="0"/>
        <v>132.13098540976625</v>
      </c>
      <c r="G31" s="4"/>
      <c r="H31" s="12"/>
      <c r="I31" s="42"/>
      <c r="J31" s="35"/>
      <c r="K31" s="35"/>
    </row>
    <row r="32" spans="1:11" ht="13.5" thickBot="1" x14ac:dyDescent="0.25">
      <c r="B32" s="43" t="s">
        <v>34</v>
      </c>
      <c r="C32" s="61">
        <v>2.27</v>
      </c>
      <c r="D32" s="61">
        <v>0</v>
      </c>
      <c r="E32" s="61">
        <v>2</v>
      </c>
      <c r="F32" s="65">
        <f t="shared" ref="F32" si="2">E32/C32*100</f>
        <v>88.105726872246692</v>
      </c>
      <c r="G32" s="4"/>
      <c r="H32" s="4"/>
    </row>
  </sheetData>
  <mergeCells count="7">
    <mergeCell ref="E1:F1"/>
    <mergeCell ref="B3:F3"/>
    <mergeCell ref="C5:C7"/>
    <mergeCell ref="B5:B7"/>
    <mergeCell ref="D5:D7"/>
    <mergeCell ref="E5:E7"/>
    <mergeCell ref="F5:F7"/>
  </mergeCells>
  <pageMargins left="0.70866141732283472" right="0.70866141732283472" top="0.78740157480314965" bottom="0.78740157480314965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2022</vt:lpstr>
      <vt:lpstr>'2022'!Oblast_tisku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Peťovská Martina Ing.</dc:creator>
  <cp:lastModifiedBy>Novák Daniel Ing.</cp:lastModifiedBy>
  <cp:lastPrinted>2021-10-08T14:20:44Z</cp:lastPrinted>
  <dcterms:created xsi:type="dcterms:W3CDTF">2021-09-27T14:10:40Z</dcterms:created>
  <dcterms:modified xsi:type="dcterms:W3CDTF">2021-10-08T14:20:48Z</dcterms:modified>
</cp:coreProperties>
</file>