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daniel.novak\Desktop\Návrh rozpočtu 2022\verze pro PSP\"/>
    </mc:Choice>
  </mc:AlternateContent>
  <bookViews>
    <workbookView xWindow="-15" yWindow="-15" windowWidth="19320" windowHeight="5100"/>
  </bookViews>
  <sheets>
    <sheet name="SU - Fondy EU" sheetId="32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'SU - Fondy EU'!$A$1:$D$67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D66" i="32" l="1"/>
  <c r="C66" i="32"/>
  <c r="D65" i="32"/>
  <c r="C65" i="32"/>
  <c r="D64" i="32"/>
  <c r="C64" i="32"/>
  <c r="D63" i="32"/>
  <c r="C63" i="32"/>
  <c r="D62" i="32"/>
  <c r="C62" i="32"/>
  <c r="D57" i="32"/>
  <c r="C57" i="32"/>
  <c r="D48" i="32"/>
  <c r="C48" i="32"/>
  <c r="D35" i="32"/>
  <c r="C35" i="32"/>
  <c r="D27" i="32"/>
  <c r="C27" i="32"/>
  <c r="C21" i="32"/>
  <c r="D25" i="32"/>
  <c r="C25" i="32"/>
  <c r="D21" i="32"/>
  <c r="D50" i="32"/>
  <c r="C50" i="32"/>
  <c r="C61" i="32" l="1"/>
  <c r="D61" i="32"/>
  <c r="D17" i="32" l="1"/>
  <c r="C17" i="32"/>
</calcChain>
</file>

<file path=xl/sharedStrings.xml><?xml version="1.0" encoding="utf-8"?>
<sst xmlns="http://schemas.openxmlformats.org/spreadsheetml/2006/main" count="70" uniqueCount="58">
  <si>
    <t>v tom:</t>
  </si>
  <si>
    <t>SR</t>
  </si>
  <si>
    <t>EU</t>
  </si>
  <si>
    <t>CELKEM</t>
  </si>
  <si>
    <t>Operační program Doprava 2014+ (Fond soudržnosti)</t>
  </si>
  <si>
    <t>Operační program Doprava 2014+ (Strukturální fondy)</t>
  </si>
  <si>
    <t>v Kč</t>
  </si>
  <si>
    <t>Komunitární programy (CEF - Nástroj pro propojení Evropy 2014+)</t>
  </si>
  <si>
    <t>Operační program Doprava - ERDF 2014+</t>
  </si>
  <si>
    <t>Operační program Doprava - CF 2014+</t>
  </si>
  <si>
    <t>KP - Nástroj pro propojení Evropy 2014+</t>
  </si>
  <si>
    <t>KÓD</t>
  </si>
  <si>
    <t>PROGRAM / PROJEKT  EU</t>
  </si>
  <si>
    <t>v tom:  CEF - kohezní</t>
  </si>
  <si>
    <t xml:space="preserve">            CEF - Technická pomoc </t>
  </si>
  <si>
    <t xml:space="preserve">            CEF - RIS COMEX</t>
  </si>
  <si>
    <t xml:space="preserve">                  z toho: 127 06 Rozvoj a obnova MTZ syst. řízení MD-PO, SFDI</t>
  </si>
  <si>
    <t>v tom: Technická pomoc OPD</t>
  </si>
  <si>
    <t xml:space="preserve">            CEF - C-ROADS CZ </t>
  </si>
  <si>
    <t xml:space="preserve">            CEF - Crocodile 3 </t>
  </si>
  <si>
    <t xml:space="preserve">Programové období 2014-2020 </t>
  </si>
  <si>
    <t xml:space="preserve">                  z toho: 127 77 Podpora financování dopravy </t>
  </si>
  <si>
    <t xml:space="preserve">            127 65 Pořízení a modernizace železničních kolejových vozidel </t>
  </si>
  <si>
    <t xml:space="preserve">            127 77 Podpora financování dopravy</t>
  </si>
  <si>
    <t xml:space="preserve">v tom:  127 77 Podpora financování dopravy </t>
  </si>
  <si>
    <t xml:space="preserve">                  z toho: 127 77 Podpora financování dopravy</t>
  </si>
  <si>
    <t xml:space="preserve">            CEF - C-ROADS Austria 2</t>
  </si>
  <si>
    <t xml:space="preserve">            CEF_PSA - NAP Governance</t>
  </si>
  <si>
    <t>programy celkem</t>
  </si>
  <si>
    <t>z toho:</t>
  </si>
  <si>
    <t xml:space="preserve">           127 06 Rozvoj a obnova MTZ syst. řízení MD-PO, SFDI celkem</t>
  </si>
  <si>
    <t xml:space="preserve">           127 65 Pořízení a modernizace železničních kolejových vozidel </t>
  </si>
  <si>
    <t xml:space="preserve">            z toho: Rozvoj čísté mobility v ČR</t>
  </si>
  <si>
    <t xml:space="preserve">                        Modernizace plavidel vnitrozemské vodní dopravy</t>
  </si>
  <si>
    <t xml:space="preserve">                         Zajištění interoperability v železniční dopravě</t>
  </si>
  <si>
    <t>Přehled programů/projektů EU - návrh SR na rok 2022</t>
  </si>
  <si>
    <t>Operační program Podnikání a inovace pro konkurenceschopnost 2014+</t>
  </si>
  <si>
    <t>Operační program Zaměstnanost 2014+</t>
  </si>
  <si>
    <t>Operační program Doprava - ERDF 2021+</t>
  </si>
  <si>
    <t>Operační program Doprava - CF 2021+</t>
  </si>
  <si>
    <t>Horizont Evropa</t>
  </si>
  <si>
    <t>Nástroj pro propojení Evropy (CEF) 2021+</t>
  </si>
  <si>
    <t>NPO Udržitelná a bezpečná doprava</t>
  </si>
  <si>
    <t>NPO Rozvoj čisté mobility</t>
  </si>
  <si>
    <t>Kosmický program Unie</t>
  </si>
  <si>
    <t>Programové období 2021-2027</t>
  </si>
  <si>
    <t>v tom:  127 06 Rozvoj a obnova materiálně technické základny systému řízení MD - PO, SFDI</t>
  </si>
  <si>
    <t xml:space="preserve">          Evropská, celostátní a regionální mobilita</t>
  </si>
  <si>
    <t xml:space="preserve">          Podpora udržitelné multimodální městské  mobility</t>
  </si>
  <si>
    <t>v tom: Celostátní silniční mobilita zajišťující konektivitu k síti TEN-T</t>
  </si>
  <si>
    <t xml:space="preserve">z toho: Technická pomoc </t>
  </si>
  <si>
    <t>Národní plán obnovy (RRF)</t>
  </si>
  <si>
    <t>v tom: NPO Udržitelná a bezpečná doprava</t>
  </si>
  <si>
    <t xml:space="preserve">          NPO Rozvoj čisté mobility</t>
  </si>
  <si>
    <t>z toho:  127 03 Rozvoj a obnova materiálně technické základny systému řízení MD - OSS</t>
  </si>
  <si>
    <t xml:space="preserve">           127 77 Podpora financování dopravy celkem</t>
  </si>
  <si>
    <t>v tom: 127 03 Rozvoj a obnova MTZ syst. řízení MD-OSS celkem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</si>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</sst>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1" xfId="0" applyFont="1" applyFill="1" applyBorder="1"/>
    <xf numFmtId="0" fontId="2" fillId="0" borderId="0" xfId="0" applyFont="1" applyFill="1"/>
    <xf numFmtId="3" fontId="2" fillId="0" borderId="0" xfId="0" applyNumberFormat="1" applyFont="1" applyFill="1"/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3" fontId="6" fillId="0" borderId="0" xfId="0" applyNumberFormat="1" applyFont="1" applyFill="1" applyAlignment="1">
      <alignment horizontal="right"/>
    </xf>
    <xf numFmtId="0" fontId="6" fillId="0" borderId="1" xfId="0" applyFont="1" applyFill="1" applyBorder="1"/>
    <xf numFmtId="0" fontId="2" fillId="2" borderId="2" xfId="0" applyFont="1" applyFill="1" applyBorder="1"/>
    <xf numFmtId="0" fontId="3" fillId="0" borderId="7" xfId="0" applyFont="1" applyFill="1" applyBorder="1"/>
    <xf numFmtId="3" fontId="3" fillId="0" borderId="8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4" fillId="0" borderId="17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right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3" fontId="2" fillId="0" borderId="2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3" fontId="4" fillId="0" borderId="22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13" xfId="0" applyFont="1" applyFill="1" applyBorder="1"/>
    <xf numFmtId="0" fontId="9" fillId="0" borderId="13" xfId="0" applyFont="1" applyFill="1" applyBorder="1"/>
    <xf numFmtId="0" fontId="9" fillId="0" borderId="1" xfId="0" applyFont="1" applyFill="1" applyBorder="1"/>
    <xf numFmtId="0" fontId="6" fillId="0" borderId="6" xfId="0" applyFont="1" applyFill="1" applyBorder="1"/>
    <xf numFmtId="0" fontId="9" fillId="0" borderId="10" xfId="0" applyFont="1" applyFill="1" applyBorder="1"/>
    <xf numFmtId="0" fontId="2" fillId="0" borderId="5" xfId="0" applyFont="1" applyFill="1" applyBorder="1"/>
    <xf numFmtId="3" fontId="2" fillId="2" borderId="4" xfId="0" applyNumberFormat="1" applyFont="1" applyFill="1" applyBorder="1" applyAlignment="1">
      <alignment horizontal="right"/>
    </xf>
    <xf numFmtId="0" fontId="6" fillId="0" borderId="10" xfId="0" applyFont="1" applyFill="1" applyBorder="1"/>
    <xf numFmtId="0" fontId="3" fillId="0" borderId="2" xfId="0" applyFont="1" applyFill="1" applyBorder="1"/>
    <xf numFmtId="3" fontId="3" fillId="0" borderId="3" xfId="0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>
      <alignment horizontal="right"/>
    </xf>
    <xf numFmtId="3" fontId="2" fillId="0" borderId="5" xfId="0" applyNumberFormat="1" applyFont="1" applyFill="1" applyBorder="1"/>
    <xf numFmtId="3" fontId="2" fillId="0" borderId="4" xfId="0" applyNumberFormat="1" applyFont="1" applyFill="1" applyBorder="1"/>
    <xf numFmtId="3" fontId="2" fillId="0" borderId="25" xfId="0" applyNumberFormat="1" applyFont="1" applyFill="1" applyBorder="1"/>
    <xf numFmtId="3" fontId="2" fillId="0" borderId="26" xfId="0" applyNumberFormat="1" applyFont="1" applyFill="1" applyBorder="1"/>
    <xf numFmtId="3" fontId="2" fillId="0" borderId="26" xfId="0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left"/>
    </xf>
    <xf numFmtId="0" fontId="6" fillId="0" borderId="0" xfId="0" applyFont="1" applyFill="1" applyBorder="1"/>
    <xf numFmtId="0" fontId="2" fillId="0" borderId="27" xfId="0" applyFont="1" applyFill="1" applyBorder="1" applyAlignment="1">
      <alignment horizontal="left"/>
    </xf>
    <xf numFmtId="3" fontId="8" fillId="0" borderId="0" xfId="0" applyNumberFormat="1" applyFont="1" applyFill="1"/>
    <xf numFmtId="3" fontId="2" fillId="0" borderId="2" xfId="0" applyNumberFormat="1" applyFont="1" applyFill="1" applyBorder="1"/>
    <xf numFmtId="0" fontId="2" fillId="0" borderId="13" xfId="0" applyFont="1" applyFill="1" applyBorder="1"/>
    <xf numFmtId="3" fontId="2" fillId="2" borderId="2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9" fillId="0" borderId="15" xfId="0" applyFont="1" applyFill="1" applyBorder="1"/>
    <xf numFmtId="0" fontId="2" fillId="2" borderId="2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/>
    </xf>
    <xf numFmtId="3" fontId="10" fillId="2" borderId="3" xfId="0" applyNumberFormat="1" applyFont="1" applyFill="1" applyBorder="1" applyAlignment="1">
      <alignment horizontal="right"/>
    </xf>
    <xf numFmtId="3" fontId="10" fillId="2" borderId="4" xfId="0" applyNumberFormat="1" applyFont="1" applyFill="1" applyBorder="1" applyAlignment="1">
      <alignment horizontal="right"/>
    </xf>
    <xf numFmtId="0" fontId="2" fillId="2" borderId="27" xfId="0" applyFont="1" applyFill="1" applyBorder="1" applyAlignment="1">
      <alignment horizontal="left"/>
    </xf>
    <xf numFmtId="3" fontId="3" fillId="0" borderId="11" xfId="0" applyNumberFormat="1" applyFont="1" applyFill="1" applyBorder="1" applyAlignment="1">
      <alignment horizontal="right"/>
    </xf>
    <xf numFmtId="3" fontId="3" fillId="0" borderId="12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/>
    </xf>
    <xf numFmtId="3" fontId="3" fillId="0" borderId="28" xfId="0" applyNumberFormat="1" applyFont="1" applyFill="1" applyBorder="1" applyAlignment="1">
      <alignment horizontal="right"/>
    </xf>
    <xf numFmtId="3" fontId="2" fillId="2" borderId="29" xfId="0" applyNumberFormat="1" applyFont="1" applyFill="1" applyBorder="1" applyAlignment="1">
      <alignment horizontal="right"/>
    </xf>
    <xf numFmtId="0" fontId="2" fillId="0" borderId="6" xfId="0" applyFont="1" applyFill="1" applyBorder="1"/>
    <xf numFmtId="0" fontId="2" fillId="2" borderId="14" xfId="0" applyFont="1" applyFill="1" applyBorder="1" applyAlignment="1">
      <alignment horizontal="left"/>
    </xf>
    <xf numFmtId="3" fontId="2" fillId="2" borderId="12" xfId="0" applyNumberFormat="1" applyFont="1" applyFill="1" applyBorder="1" applyAlignment="1">
      <alignment horizontal="right"/>
    </xf>
    <xf numFmtId="0" fontId="2" fillId="0" borderId="32" xfId="0" applyFont="1" applyFill="1" applyBorder="1"/>
    <xf numFmtId="3" fontId="10" fillId="2" borderId="11" xfId="0" applyNumberFormat="1" applyFont="1" applyFill="1" applyBorder="1" applyAlignment="1">
      <alignment horizontal="right"/>
    </xf>
    <xf numFmtId="3" fontId="10" fillId="2" borderId="12" xfId="0" applyNumberFormat="1" applyFont="1" applyFill="1" applyBorder="1" applyAlignment="1">
      <alignment horizontal="right"/>
    </xf>
    <xf numFmtId="0" fontId="2" fillId="2" borderId="24" xfId="0" applyFont="1" applyFill="1" applyBorder="1" applyAlignment="1">
      <alignment horizontal="left"/>
    </xf>
    <xf numFmtId="0" fontId="3" fillId="0" borderId="33" xfId="0" applyFont="1" applyFill="1" applyBorder="1" applyAlignment="1">
      <alignment wrapText="1"/>
    </xf>
    <xf numFmtId="0" fontId="2" fillId="2" borderId="33" xfId="0" applyFont="1" applyFill="1" applyBorder="1"/>
    <xf numFmtId="0" fontId="3" fillId="0" borderId="33" xfId="0" applyFont="1" applyFill="1" applyBorder="1"/>
    <xf numFmtId="0" fontId="2" fillId="2" borderId="5" xfId="0" applyFont="1" applyFill="1" applyBorder="1"/>
    <xf numFmtId="0" fontId="3" fillId="0" borderId="5" xfId="0" applyFont="1" applyFill="1" applyBorder="1"/>
    <xf numFmtId="0" fontId="3" fillId="0" borderId="34" xfId="0" applyFont="1" applyFill="1" applyBorder="1"/>
    <xf numFmtId="0" fontId="3" fillId="0" borderId="25" xfId="0" applyFont="1" applyFill="1" applyBorder="1"/>
    <xf numFmtId="3" fontId="6" fillId="0" borderId="0" xfId="0" applyNumberFormat="1" applyFont="1" applyFill="1"/>
    <xf numFmtId="0" fontId="6" fillId="0" borderId="35" xfId="0" applyFont="1" applyFill="1" applyBorder="1"/>
    <xf numFmtId="0" fontId="2" fillId="0" borderId="25" xfId="0" applyFont="1" applyFill="1" applyBorder="1"/>
    <xf numFmtId="0" fontId="2" fillId="0" borderId="36" xfId="0" applyFont="1" applyFill="1" applyBorder="1"/>
    <xf numFmtId="3" fontId="2" fillId="0" borderId="24" xfId="0" applyNumberFormat="1" applyFont="1" applyFill="1" applyBorder="1"/>
    <xf numFmtId="3" fontId="2" fillId="0" borderId="37" xfId="0" applyNumberFormat="1" applyFont="1" applyFill="1" applyBorder="1"/>
    <xf numFmtId="0" fontId="2" fillId="0" borderId="24" xfId="0" applyFont="1" applyFill="1" applyBorder="1"/>
    <xf numFmtId="0" fontId="5" fillId="0" borderId="0" xfId="0" applyFont="1" applyFill="1" applyAlignment="1">
      <alignment horizontal="center"/>
    </xf>
    <xf numFmtId="0" fontId="4" fillId="0" borderId="23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G66"/>
  <sheetViews>
    <sheetView tabSelected="1" zoomScale="85" zoomScaleNormal="85" zoomScaleSheetLayoutView="100" workbookViewId="0">
      <selection activeCell="C13" sqref="C13"/>
    </sheetView>
  </sheetViews>
  <sheetFormatPr defaultRowHeight="12.75" x14ac:dyDescent="0.2"/>
  <cols>
    <col min="1" max="1" width="7.7109375" style="4" customWidth="1"/>
    <col min="2" max="2" width="72" style="4" customWidth="1"/>
    <col min="3" max="4" width="14.28515625" style="4" customWidth="1"/>
    <col min="5" max="5" width="0.140625" style="4" customWidth="1"/>
    <col min="6" max="6" width="17.5703125" style="4" customWidth="1"/>
    <col min="7" max="7" width="10.140625" style="4" bestFit="1" customWidth="1"/>
    <col min="8" max="16384" width="9.140625" style="4"/>
  </cols>
  <sheetData>
    <row r="1" spans="1:5" s="2" customFormat="1" ht="15" x14ac:dyDescent="0.25">
      <c r="A1" s="88" t="s">
        <v>35</v>
      </c>
      <c r="B1" s="88"/>
      <c r="C1" s="88"/>
      <c r="D1" s="88"/>
    </row>
    <row r="2" spans="1:5" ht="15" x14ac:dyDescent="0.25">
      <c r="A2" s="5"/>
      <c r="B2" s="5"/>
      <c r="C2" s="5"/>
      <c r="D2" s="5"/>
    </row>
    <row r="3" spans="1:5" ht="15.75" thickBot="1" x14ac:dyDescent="0.3">
      <c r="A3" s="5"/>
      <c r="B3" s="5"/>
      <c r="C3" s="5"/>
      <c r="D3" s="24" t="s">
        <v>6</v>
      </c>
    </row>
    <row r="4" spans="1:5" ht="21" customHeight="1" x14ac:dyDescent="0.2">
      <c r="A4" s="17" t="s">
        <v>11</v>
      </c>
      <c r="B4" s="18" t="s">
        <v>12</v>
      </c>
      <c r="C4" s="18" t="s">
        <v>1</v>
      </c>
      <c r="D4" s="19" t="s">
        <v>2</v>
      </c>
    </row>
    <row r="5" spans="1:5" ht="17.25" customHeight="1" x14ac:dyDescent="0.2">
      <c r="A5" s="20">
        <v>10200</v>
      </c>
      <c r="B5" s="33" t="s">
        <v>36</v>
      </c>
      <c r="C5" s="40">
        <v>0</v>
      </c>
      <c r="D5" s="41">
        <v>198364082</v>
      </c>
      <c r="E5" s="35"/>
    </row>
    <row r="6" spans="1:5" ht="17.25" customHeight="1" x14ac:dyDescent="0.2">
      <c r="A6" s="20">
        <v>10400</v>
      </c>
      <c r="B6" s="21" t="s">
        <v>37</v>
      </c>
      <c r="C6" s="50">
        <v>1440901</v>
      </c>
      <c r="D6" s="41">
        <v>6087305</v>
      </c>
      <c r="E6" s="47"/>
    </row>
    <row r="7" spans="1:5" ht="17.25" customHeight="1" x14ac:dyDescent="0.2">
      <c r="A7" s="20">
        <v>10501</v>
      </c>
      <c r="B7" s="21" t="s">
        <v>8</v>
      </c>
      <c r="C7" s="50">
        <v>0</v>
      </c>
      <c r="D7" s="41">
        <v>7180727000</v>
      </c>
      <c r="E7" s="47"/>
    </row>
    <row r="8" spans="1:5" ht="17.25" customHeight="1" x14ac:dyDescent="0.2">
      <c r="A8" s="20">
        <v>10502</v>
      </c>
      <c r="B8" s="21" t="s">
        <v>9</v>
      </c>
      <c r="C8" s="22">
        <v>11215968</v>
      </c>
      <c r="D8" s="23">
        <v>9473517385</v>
      </c>
    </row>
    <row r="9" spans="1:5" s="2" customFormat="1" ht="17.25" customHeight="1" x14ac:dyDescent="0.2">
      <c r="A9" s="15">
        <v>12101</v>
      </c>
      <c r="B9" s="14" t="s">
        <v>10</v>
      </c>
      <c r="C9" s="22">
        <v>457998</v>
      </c>
      <c r="D9" s="23">
        <v>4452463021</v>
      </c>
    </row>
    <row r="10" spans="1:5" s="2" customFormat="1" ht="17.25" customHeight="1" x14ac:dyDescent="0.2">
      <c r="A10" s="20">
        <v>14500</v>
      </c>
      <c r="B10" s="21" t="s">
        <v>38</v>
      </c>
      <c r="C10" s="16">
        <v>0</v>
      </c>
      <c r="D10" s="45">
        <v>893053000</v>
      </c>
    </row>
    <row r="11" spans="1:5" s="2" customFormat="1" ht="17.25" customHeight="1" x14ac:dyDescent="0.2">
      <c r="A11" s="20">
        <v>14600</v>
      </c>
      <c r="B11" s="21" t="s">
        <v>39</v>
      </c>
      <c r="C11" s="16">
        <v>0</v>
      </c>
      <c r="D11" s="45">
        <v>14873609000</v>
      </c>
    </row>
    <row r="12" spans="1:5" s="2" customFormat="1" ht="17.25" customHeight="1" x14ac:dyDescent="0.2">
      <c r="A12" s="20">
        <v>16600</v>
      </c>
      <c r="B12" s="46" t="s">
        <v>40</v>
      </c>
      <c r="C12" s="16">
        <v>0</v>
      </c>
      <c r="D12" s="45">
        <v>523120</v>
      </c>
    </row>
    <row r="13" spans="1:5" s="2" customFormat="1" ht="17.25" customHeight="1" x14ac:dyDescent="0.2">
      <c r="A13" s="20">
        <v>16900</v>
      </c>
      <c r="B13" s="33" t="s">
        <v>41</v>
      </c>
      <c r="C13" s="16">
        <v>100000</v>
      </c>
      <c r="D13" s="45">
        <v>1504845000</v>
      </c>
    </row>
    <row r="14" spans="1:5" s="2" customFormat="1" ht="17.25" customHeight="1" x14ac:dyDescent="0.2">
      <c r="A14" s="20">
        <v>17021</v>
      </c>
      <c r="B14" s="46" t="s">
        <v>42</v>
      </c>
      <c r="C14" s="16">
        <v>0</v>
      </c>
      <c r="D14" s="45">
        <v>9430113000</v>
      </c>
    </row>
    <row r="15" spans="1:5" s="2" customFormat="1" ht="17.25" customHeight="1" x14ac:dyDescent="0.2">
      <c r="A15" s="20">
        <v>17024</v>
      </c>
      <c r="B15" s="46" t="s">
        <v>43</v>
      </c>
      <c r="C15" s="16">
        <v>0</v>
      </c>
      <c r="D15" s="45">
        <v>516500000</v>
      </c>
    </row>
    <row r="16" spans="1:5" ht="17.25" customHeight="1" thickBot="1" x14ac:dyDescent="0.25">
      <c r="A16" s="94">
        <v>17200</v>
      </c>
      <c r="B16" s="48" t="s">
        <v>44</v>
      </c>
      <c r="C16" s="16">
        <v>500000</v>
      </c>
      <c r="D16" s="44">
        <v>2000000</v>
      </c>
    </row>
    <row r="17" spans="1:7" s="6" customFormat="1" ht="17.25" customHeight="1" thickBot="1" x14ac:dyDescent="0.25">
      <c r="A17" s="89" t="s">
        <v>57</v>
      </c>
      <c r="B17" s="90"/>
      <c r="C17" s="25">
        <f>SUM(C5:C16)</f>
        <v>13714867</v>
      </c>
      <c r="D17" s="13">
        <f>SUM(D5:D16)</f>
        <v>48531801913</v>
      </c>
      <c r="F17" s="49"/>
    </row>
    <row r="18" spans="1:7" x14ac:dyDescent="0.2">
      <c r="A18" s="26"/>
      <c r="B18" s="27"/>
      <c r="C18" s="7"/>
      <c r="D18" s="7"/>
    </row>
    <row r="19" spans="1:7" ht="16.5" customHeight="1" thickBot="1" x14ac:dyDescent="0.25">
      <c r="B19" s="27"/>
      <c r="D19" s="24" t="s">
        <v>6</v>
      </c>
    </row>
    <row r="20" spans="1:7" s="2" customFormat="1" ht="17.25" customHeight="1" thickBot="1" x14ac:dyDescent="0.25">
      <c r="A20" s="91" t="s">
        <v>20</v>
      </c>
      <c r="B20" s="92"/>
      <c r="C20" s="92"/>
      <c r="D20" s="93"/>
    </row>
    <row r="21" spans="1:7" s="2" customFormat="1" ht="17.25" customHeight="1" x14ac:dyDescent="0.2">
      <c r="A21" s="67" t="s">
        <v>0</v>
      </c>
      <c r="B21" s="73" t="s">
        <v>36</v>
      </c>
      <c r="C21" s="63">
        <f>+C22</f>
        <v>0</v>
      </c>
      <c r="D21" s="69">
        <f>+D22</f>
        <v>198364082</v>
      </c>
    </row>
    <row r="22" spans="1:7" s="2" customFormat="1" ht="25.5" customHeight="1" x14ac:dyDescent="0.2">
      <c r="A22" s="51"/>
      <c r="B22" s="74" t="s">
        <v>46</v>
      </c>
      <c r="C22" s="64">
        <v>0</v>
      </c>
      <c r="D22" s="38">
        <v>198364082</v>
      </c>
    </row>
    <row r="23" spans="1:7" s="2" customFormat="1" ht="17.25" customHeight="1" x14ac:dyDescent="0.2">
      <c r="A23" s="29"/>
      <c r="B23" s="75" t="s">
        <v>37</v>
      </c>
      <c r="C23" s="52">
        <v>1440901</v>
      </c>
      <c r="D23" s="34">
        <v>6087305</v>
      </c>
    </row>
    <row r="24" spans="1:7" s="2" customFormat="1" ht="28.5" customHeight="1" x14ac:dyDescent="0.2">
      <c r="A24" s="29"/>
      <c r="B24" s="74" t="s">
        <v>54</v>
      </c>
      <c r="C24" s="65">
        <v>810579</v>
      </c>
      <c r="D24" s="12">
        <v>3424421</v>
      </c>
    </row>
    <row r="25" spans="1:7" s="2" customFormat="1" ht="17.25" customHeight="1" x14ac:dyDescent="0.2">
      <c r="A25" s="28"/>
      <c r="B25" s="75" t="s">
        <v>5</v>
      </c>
      <c r="C25" s="52">
        <f>+C26</f>
        <v>0</v>
      </c>
      <c r="D25" s="34">
        <f>+D26</f>
        <v>7180727000</v>
      </c>
    </row>
    <row r="26" spans="1:7" s="2" customFormat="1" ht="17.25" customHeight="1" x14ac:dyDescent="0.2">
      <c r="A26" s="30"/>
      <c r="B26" s="76" t="s">
        <v>24</v>
      </c>
      <c r="C26" s="11">
        <v>0</v>
      </c>
      <c r="D26" s="12">
        <v>7180727000</v>
      </c>
      <c r="E26" s="3"/>
    </row>
    <row r="27" spans="1:7" s="2" customFormat="1" ht="17.25" customHeight="1" x14ac:dyDescent="0.2">
      <c r="A27" s="1"/>
      <c r="B27" s="77" t="s">
        <v>4</v>
      </c>
      <c r="C27" s="52">
        <f>+C28+C30+C31</f>
        <v>11215968</v>
      </c>
      <c r="D27" s="66">
        <f>+D28+D30+D31</f>
        <v>9473517385</v>
      </c>
      <c r="G27" s="3"/>
    </row>
    <row r="28" spans="1:7" s="2" customFormat="1" ht="17.25" customHeight="1" x14ac:dyDescent="0.2">
      <c r="A28" s="28"/>
      <c r="B28" s="76" t="s">
        <v>17</v>
      </c>
      <c r="C28" s="11">
        <v>11215968</v>
      </c>
      <c r="D28" s="12">
        <v>63557285</v>
      </c>
      <c r="G28" s="3"/>
    </row>
    <row r="29" spans="1:7" s="2" customFormat="1" ht="17.25" hidden="1" customHeight="1" x14ac:dyDescent="0.2">
      <c r="A29" s="28"/>
      <c r="B29" s="76" t="s">
        <v>16</v>
      </c>
      <c r="C29" s="11">
        <v>0</v>
      </c>
      <c r="D29" s="12">
        <v>0</v>
      </c>
      <c r="G29" s="3"/>
    </row>
    <row r="30" spans="1:7" s="2" customFormat="1" ht="17.25" customHeight="1" x14ac:dyDescent="0.2">
      <c r="A30" s="28"/>
      <c r="B30" s="76" t="s">
        <v>22</v>
      </c>
      <c r="C30" s="11">
        <v>0</v>
      </c>
      <c r="D30" s="12">
        <v>3289777100</v>
      </c>
      <c r="G30" s="3"/>
    </row>
    <row r="31" spans="1:7" s="2" customFormat="1" ht="17.25" customHeight="1" x14ac:dyDescent="0.2">
      <c r="A31" s="28"/>
      <c r="B31" s="76" t="s">
        <v>23</v>
      </c>
      <c r="C31" s="11">
        <v>0</v>
      </c>
      <c r="D31" s="12">
        <v>6120183000</v>
      </c>
      <c r="E31" s="3"/>
      <c r="G31" s="3"/>
    </row>
    <row r="32" spans="1:7" s="2" customFormat="1" ht="17.25" hidden="1" customHeight="1" x14ac:dyDescent="0.2">
      <c r="A32" s="28"/>
      <c r="B32" s="76" t="s">
        <v>32</v>
      </c>
      <c r="C32" s="11">
        <v>0</v>
      </c>
      <c r="D32" s="12">
        <v>0</v>
      </c>
      <c r="E32" s="3"/>
      <c r="G32" s="3"/>
    </row>
    <row r="33" spans="1:7" s="2" customFormat="1" ht="17.25" hidden="1" customHeight="1" x14ac:dyDescent="0.2">
      <c r="A33" s="28"/>
      <c r="B33" s="76" t="s">
        <v>34</v>
      </c>
      <c r="C33" s="11">
        <v>0</v>
      </c>
      <c r="D33" s="12">
        <v>0</v>
      </c>
      <c r="E33" s="3"/>
      <c r="G33" s="3"/>
    </row>
    <row r="34" spans="1:7" s="2" customFormat="1" ht="17.25" hidden="1" customHeight="1" x14ac:dyDescent="0.2">
      <c r="A34" s="28"/>
      <c r="B34" s="76" t="s">
        <v>33</v>
      </c>
      <c r="C34" s="11">
        <v>0</v>
      </c>
      <c r="D34" s="12">
        <v>0</v>
      </c>
      <c r="E34" s="3"/>
      <c r="G34" s="3"/>
    </row>
    <row r="35" spans="1:7" s="2" customFormat="1" ht="17.25" customHeight="1" x14ac:dyDescent="0.2">
      <c r="A35" s="8"/>
      <c r="B35" s="77" t="s">
        <v>7</v>
      </c>
      <c r="C35" s="57">
        <f>+C36+C43+C45+C46</f>
        <v>457998</v>
      </c>
      <c r="D35" s="34">
        <f>+D36+D43+D45+D46</f>
        <v>4452463021</v>
      </c>
      <c r="G35" s="3"/>
    </row>
    <row r="36" spans="1:7" s="2" customFormat="1" ht="17.25" customHeight="1" x14ac:dyDescent="0.2">
      <c r="A36" s="8"/>
      <c r="B36" s="78" t="s">
        <v>13</v>
      </c>
      <c r="C36" s="37">
        <v>0</v>
      </c>
      <c r="D36" s="38">
        <v>4451546000</v>
      </c>
      <c r="G36" s="3"/>
    </row>
    <row r="37" spans="1:7" s="2" customFormat="1" ht="17.25" customHeight="1" x14ac:dyDescent="0.2">
      <c r="A37" s="30"/>
      <c r="B37" s="78" t="s">
        <v>21</v>
      </c>
      <c r="C37" s="37">
        <v>0</v>
      </c>
      <c r="D37" s="38">
        <v>4451546000</v>
      </c>
      <c r="F37" s="3"/>
      <c r="G37" s="3"/>
    </row>
    <row r="38" spans="1:7" s="2" customFormat="1" ht="17.25" hidden="1" customHeight="1" x14ac:dyDescent="0.2">
      <c r="A38" s="31"/>
      <c r="B38" s="79" t="s">
        <v>14</v>
      </c>
      <c r="C38" s="61"/>
      <c r="D38" s="62"/>
      <c r="F38" s="3"/>
      <c r="G38" s="3"/>
    </row>
    <row r="39" spans="1:7" s="2" customFormat="1" ht="17.25" hidden="1" customHeight="1" x14ac:dyDescent="0.2">
      <c r="A39" s="8"/>
      <c r="B39" s="79" t="s">
        <v>18</v>
      </c>
      <c r="C39" s="37"/>
      <c r="D39" s="38"/>
      <c r="G39" s="3"/>
    </row>
    <row r="40" spans="1:7" s="2" customFormat="1" ht="17.25" hidden="1" customHeight="1" x14ac:dyDescent="0.2">
      <c r="A40" s="30"/>
      <c r="B40" s="78" t="s">
        <v>21</v>
      </c>
      <c r="C40" s="37"/>
      <c r="D40" s="38"/>
      <c r="G40" s="3"/>
    </row>
    <row r="41" spans="1:7" s="2" customFormat="1" ht="17.25" hidden="1" customHeight="1" x14ac:dyDescent="0.2">
      <c r="A41" s="31"/>
      <c r="B41" s="79" t="s">
        <v>15</v>
      </c>
      <c r="C41" s="61"/>
      <c r="D41" s="62"/>
      <c r="G41" s="3"/>
    </row>
    <row r="42" spans="1:7" s="2" customFormat="1" ht="17.25" hidden="1" customHeight="1" x14ac:dyDescent="0.2">
      <c r="A42" s="30"/>
      <c r="B42" s="76" t="s">
        <v>25</v>
      </c>
      <c r="C42" s="37"/>
      <c r="D42" s="38"/>
      <c r="G42" s="3"/>
    </row>
    <row r="43" spans="1:7" s="2" customFormat="1" ht="17.25" customHeight="1" x14ac:dyDescent="0.2">
      <c r="A43" s="8"/>
      <c r="B43" s="78" t="s">
        <v>19</v>
      </c>
      <c r="C43" s="37">
        <v>281458</v>
      </c>
      <c r="D43" s="38">
        <v>550361</v>
      </c>
      <c r="G43" s="3"/>
    </row>
    <row r="44" spans="1:7" s="2" customFormat="1" ht="17.25" hidden="1" customHeight="1" x14ac:dyDescent="0.2">
      <c r="A44" s="8"/>
      <c r="B44" s="76" t="s">
        <v>21</v>
      </c>
      <c r="C44" s="37"/>
      <c r="D44" s="38"/>
      <c r="G44" s="3"/>
    </row>
    <row r="45" spans="1:7" s="2" customFormat="1" ht="17.25" customHeight="1" x14ac:dyDescent="0.2">
      <c r="A45" s="30"/>
      <c r="B45" s="78" t="s">
        <v>26</v>
      </c>
      <c r="C45" s="37">
        <v>135800</v>
      </c>
      <c r="D45" s="38">
        <v>135800</v>
      </c>
      <c r="E45" s="3"/>
      <c r="G45" s="3"/>
    </row>
    <row r="46" spans="1:7" s="2" customFormat="1" ht="17.25" customHeight="1" thickBot="1" x14ac:dyDescent="0.25">
      <c r="A46" s="32"/>
      <c r="B46" s="80" t="s">
        <v>27</v>
      </c>
      <c r="C46" s="11">
        <v>40740</v>
      </c>
      <c r="D46" s="12">
        <v>230860</v>
      </c>
      <c r="E46" s="3"/>
      <c r="G46" s="3"/>
    </row>
    <row r="47" spans="1:7" s="2" customFormat="1" ht="17.25" customHeight="1" thickBot="1" x14ac:dyDescent="0.25">
      <c r="A47" s="91" t="s">
        <v>45</v>
      </c>
      <c r="B47" s="92"/>
      <c r="C47" s="92"/>
      <c r="D47" s="93"/>
      <c r="E47" s="3"/>
      <c r="G47" s="3"/>
    </row>
    <row r="48" spans="1:7" s="2" customFormat="1" ht="17.25" customHeight="1" x14ac:dyDescent="0.2">
      <c r="A48" s="70" t="s">
        <v>0</v>
      </c>
      <c r="B48" s="68" t="s">
        <v>38</v>
      </c>
      <c r="C48" s="71">
        <f>+C49</f>
        <v>0</v>
      </c>
      <c r="D48" s="72">
        <f>+D49</f>
        <v>893053000</v>
      </c>
      <c r="E48" s="3"/>
      <c r="G48" s="3"/>
    </row>
    <row r="49" spans="1:7" s="2" customFormat="1" ht="17.25" customHeight="1" x14ac:dyDescent="0.2">
      <c r="A49" s="55"/>
      <c r="B49" s="53" t="s">
        <v>49</v>
      </c>
      <c r="C49" s="37">
        <v>0</v>
      </c>
      <c r="D49" s="38">
        <v>893053000</v>
      </c>
      <c r="E49" s="3"/>
      <c r="G49" s="3"/>
    </row>
    <row r="50" spans="1:7" s="2" customFormat="1" ht="17.25" customHeight="1" x14ac:dyDescent="0.2">
      <c r="A50" s="55"/>
      <c r="B50" s="56" t="s">
        <v>39</v>
      </c>
      <c r="C50" s="58">
        <f>+C51+C52+C53</f>
        <v>0</v>
      </c>
      <c r="D50" s="59">
        <f>+D51+D52+D53</f>
        <v>14873609000</v>
      </c>
      <c r="E50" s="3"/>
      <c r="G50" s="3"/>
    </row>
    <row r="51" spans="1:7" s="2" customFormat="1" ht="17.25" customHeight="1" x14ac:dyDescent="0.2">
      <c r="A51" s="55"/>
      <c r="B51" s="10" t="s">
        <v>17</v>
      </c>
      <c r="C51" s="37">
        <v>0</v>
      </c>
      <c r="D51" s="38">
        <v>0</v>
      </c>
      <c r="E51" s="3"/>
      <c r="G51" s="3"/>
    </row>
    <row r="52" spans="1:7" s="2" customFormat="1" ht="17.25" customHeight="1" x14ac:dyDescent="0.2">
      <c r="A52" s="55"/>
      <c r="B52" s="10" t="s">
        <v>47</v>
      </c>
      <c r="C52" s="37">
        <v>0</v>
      </c>
      <c r="D52" s="38">
        <v>13430447000</v>
      </c>
      <c r="E52" s="3"/>
      <c r="G52" s="3"/>
    </row>
    <row r="53" spans="1:7" s="2" customFormat="1" ht="17.25" customHeight="1" x14ac:dyDescent="0.2">
      <c r="A53" s="55"/>
      <c r="B53" s="10" t="s">
        <v>48</v>
      </c>
      <c r="C53" s="37">
        <v>0</v>
      </c>
      <c r="D53" s="38">
        <v>1443162000</v>
      </c>
      <c r="E53" s="3"/>
      <c r="G53" s="3"/>
    </row>
    <row r="54" spans="1:7" s="2" customFormat="1" ht="17.25" customHeight="1" x14ac:dyDescent="0.2">
      <c r="A54" s="55"/>
      <c r="B54" s="56" t="s">
        <v>40</v>
      </c>
      <c r="C54" s="58">
        <v>0</v>
      </c>
      <c r="D54" s="59">
        <v>523120</v>
      </c>
      <c r="E54" s="3"/>
      <c r="G54" s="3"/>
    </row>
    <row r="55" spans="1:7" s="2" customFormat="1" ht="17.25" customHeight="1" x14ac:dyDescent="0.2">
      <c r="A55" s="55"/>
      <c r="B55" s="9" t="s">
        <v>41</v>
      </c>
      <c r="C55" s="58">
        <v>100000</v>
      </c>
      <c r="D55" s="59">
        <v>1504845000</v>
      </c>
      <c r="E55" s="3"/>
      <c r="G55" s="3"/>
    </row>
    <row r="56" spans="1:7" s="2" customFormat="1" ht="17.25" customHeight="1" x14ac:dyDescent="0.2">
      <c r="A56" s="55"/>
      <c r="B56" s="36" t="s">
        <v>50</v>
      </c>
      <c r="C56" s="37">
        <v>100000</v>
      </c>
      <c r="D56" s="38">
        <v>4460000</v>
      </c>
      <c r="E56" s="3"/>
      <c r="G56" s="3"/>
    </row>
    <row r="57" spans="1:7" s="2" customFormat="1" ht="17.25" customHeight="1" x14ac:dyDescent="0.2">
      <c r="A57" s="55"/>
      <c r="B57" s="9" t="s">
        <v>51</v>
      </c>
      <c r="C57" s="57">
        <f>+C58+C59</f>
        <v>0</v>
      </c>
      <c r="D57" s="34">
        <f>+D58+D59</f>
        <v>9946613000</v>
      </c>
      <c r="E57" s="3"/>
      <c r="G57" s="3"/>
    </row>
    <row r="58" spans="1:7" s="2" customFormat="1" ht="17.25" customHeight="1" x14ac:dyDescent="0.2">
      <c r="A58" s="55"/>
      <c r="B58" s="53" t="s">
        <v>52</v>
      </c>
      <c r="C58" s="37">
        <v>0</v>
      </c>
      <c r="D58" s="38">
        <v>9430113000</v>
      </c>
      <c r="E58" s="3"/>
      <c r="G58" s="3"/>
    </row>
    <row r="59" spans="1:7" s="2" customFormat="1" ht="17.25" customHeight="1" x14ac:dyDescent="0.2">
      <c r="A59" s="32"/>
      <c r="B59" s="54" t="s">
        <v>53</v>
      </c>
      <c r="C59" s="37">
        <v>0</v>
      </c>
      <c r="D59" s="38">
        <v>516500000</v>
      </c>
      <c r="E59" s="3"/>
      <c r="G59" s="3"/>
    </row>
    <row r="60" spans="1:7" ht="21" customHeight="1" thickBot="1" x14ac:dyDescent="0.25">
      <c r="A60" s="8"/>
      <c r="B60" s="60" t="s">
        <v>44</v>
      </c>
      <c r="C60" s="58">
        <v>500000</v>
      </c>
      <c r="D60" s="59">
        <v>2000000</v>
      </c>
    </row>
    <row r="61" spans="1:7" s="2" customFormat="1" ht="17.25" customHeight="1" thickBot="1" x14ac:dyDescent="0.25">
      <c r="A61" s="89" t="s">
        <v>3</v>
      </c>
      <c r="B61" s="90"/>
      <c r="C61" s="39">
        <f>+C21+C23+C25+C27+C35+C48+C50+C54+C55+C57+C60</f>
        <v>13714867</v>
      </c>
      <c r="D61" s="13">
        <f>+D21+D23+D25+D27+D35+D48+D50+D54+D55+D57+D60</f>
        <v>48531801913</v>
      </c>
    </row>
    <row r="62" spans="1:7" x14ac:dyDescent="0.2">
      <c r="A62" s="84" t="s">
        <v>29</v>
      </c>
      <c r="B62" s="87" t="s">
        <v>28</v>
      </c>
      <c r="C62" s="85">
        <f>+C22+C24+C26+C30+C31+C37</f>
        <v>810579</v>
      </c>
      <c r="D62" s="86">
        <f>+D22+D24+D26+D30+D31+D37</f>
        <v>21244021603</v>
      </c>
      <c r="F62" s="81"/>
    </row>
    <row r="63" spans="1:7" x14ac:dyDescent="0.2">
      <c r="A63" s="31"/>
      <c r="B63" s="33" t="s">
        <v>56</v>
      </c>
      <c r="C63" s="40">
        <f>+C24</f>
        <v>810579</v>
      </c>
      <c r="D63" s="41">
        <f>+D24</f>
        <v>3424421</v>
      </c>
      <c r="F63" s="81"/>
    </row>
    <row r="64" spans="1:7" ht="15" customHeight="1" x14ac:dyDescent="0.2">
      <c r="A64" s="8"/>
      <c r="B64" s="33" t="s">
        <v>30</v>
      </c>
      <c r="C64" s="40">
        <f>+C22</f>
        <v>0</v>
      </c>
      <c r="D64" s="41">
        <f>+D22</f>
        <v>198364082</v>
      </c>
    </row>
    <row r="65" spans="1:4" ht="15" customHeight="1" x14ac:dyDescent="0.2">
      <c r="A65" s="8"/>
      <c r="B65" s="33" t="s">
        <v>31</v>
      </c>
      <c r="C65" s="40">
        <f>+C30</f>
        <v>0</v>
      </c>
      <c r="D65" s="41">
        <f>+D30</f>
        <v>3289777100</v>
      </c>
    </row>
    <row r="66" spans="1:4" ht="15.75" customHeight="1" thickBot="1" x14ac:dyDescent="0.25">
      <c r="A66" s="82"/>
      <c r="B66" s="83" t="s">
        <v>55</v>
      </c>
      <c r="C66" s="42">
        <f>+C26+C31+C37</f>
        <v>0</v>
      </c>
      <c r="D66" s="43">
        <f>+D26+D31+D37</f>
        <v>17752456000</v>
      </c>
    </row>
  </sheetData>
  <mergeCells count="5">
    <mergeCell ref="A1:D1"/>
    <mergeCell ref="A17:B17"/>
    <mergeCell ref="A61:B61"/>
    <mergeCell ref="A20:D20"/>
    <mergeCell ref="A47:D47"/>
  </mergeCells>
  <phoneticPr fontId="1" type="noConversion"/>
  <printOptions horizontalCentered="1"/>
  <pageMargins left="0.59055118110236227" right="0.59055118110236227" top="0.59055118110236227" bottom="0.39370078740157483" header="0.51181102362204722" footer="0.51181102362204722"/>
  <pageSetup paperSize="9" scale="80" orientation="portrait" r:id="rId1"/>
  <headerFooter alignWithMargins="0">
    <oddHeader xml:space="preserve">&amp;RTabulka č. 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 - Fondy EU</vt:lpstr>
      <vt:lpstr>'SU - Fondy EU'!Oblast_tisku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Krištofová, Ing.</dc:creator>
  <cp:lastModifiedBy>Novák Daniel Ing.</cp:lastModifiedBy>
  <cp:lastPrinted>2021-10-19T08:20:22Z</cp:lastPrinted>
  <dcterms:created xsi:type="dcterms:W3CDTF">2011-02-21T10:17:45Z</dcterms:created>
  <dcterms:modified xsi:type="dcterms:W3CDTF">2021-10-19T08:20:24Z</dcterms:modified>
</cp:coreProperties>
</file>