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\Návrh rozpočtu 2023\verze pro PSP\"/>
    </mc:Choice>
  </mc:AlternateContent>
  <bookViews>
    <workbookView xWindow="0" yWindow="0" windowWidth="23040" windowHeight="7815"/>
  </bookViews>
  <sheets>
    <sheet name="2022" sheetId="1" r:id="rId1"/>
  </sheets>
  <externalReferences>
    <externalReference r:id="rId2"/>
  </externalReferences>
  <definedNames>
    <definedName name="_xlnm.Print_Area" localSheetId="0">'2022'!$B$1:$F$33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E8" i="1"/>
  <c r="C8" i="1"/>
  <c r="D10" i="1"/>
  <c r="E10" i="1"/>
  <c r="C10" i="1"/>
  <c r="D14" i="1"/>
  <c r="E14" i="1"/>
  <c r="C14" i="1"/>
  <c r="D12" i="1"/>
  <c r="E12" i="1"/>
  <c r="C12" i="1"/>
  <c r="D27" i="1"/>
  <c r="E27" i="1"/>
  <c r="C27" i="1"/>
  <c r="F33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C13" i="1"/>
  <c r="E11" i="1"/>
  <c r="C11" i="1"/>
  <c r="F8" i="1" l="1"/>
</calcChain>
</file>

<file path=xl/sharedStrings.xml><?xml version="1.0" encoding="utf-8"?>
<sst xmlns="http://schemas.openxmlformats.org/spreadsheetml/2006/main" count="35" uniqueCount="35">
  <si>
    <t>v tis. Kč</t>
  </si>
  <si>
    <t>Organizace</t>
  </si>
  <si>
    <t>Neinvestiční transfery do zahraničí</t>
  </si>
  <si>
    <t>v tom:</t>
  </si>
  <si>
    <t>Transfery mezinár. vládním organiz. celkem, v tom:</t>
  </si>
  <si>
    <t>Volitelné programy European Space Agency (ESA)</t>
  </si>
  <si>
    <t>Ostatní neinvestiční transfery do zahraničí, v tom:</t>
  </si>
  <si>
    <t>Členský příspěvek ESNC</t>
  </si>
  <si>
    <t xml:space="preserve">Členské příspěvky mezinár. vládním org., v tom: </t>
  </si>
  <si>
    <t>Projekt Transevropské železniční magistrály (TER)</t>
  </si>
  <si>
    <t>Dunajská komise (DC) - pozorovatel</t>
  </si>
  <si>
    <t>Mezinárodní námořní organizace (IMO)</t>
  </si>
  <si>
    <t>Mezinár. společnost pro řidičské zkoušky (CIECA)</t>
  </si>
  <si>
    <t>Mezinárodní organizace pro civilní letectví (ICAO)</t>
  </si>
  <si>
    <t>Evropská konference pro civilní letectví (ECAC)</t>
  </si>
  <si>
    <t>Mezivládní org. pro mezinár. železniční dopravu (OTIF)</t>
  </si>
  <si>
    <t>Světová silniční společnost (AIPCR/PIARC)</t>
  </si>
  <si>
    <t>Mezinárodní dopravní fórum (ITF)</t>
  </si>
  <si>
    <t>Organizace pro spolupráci železnic (OSJD)</t>
  </si>
  <si>
    <t>Konfederace organizací v oblasti siln. kontrol (CORTE)</t>
  </si>
  <si>
    <t>Transevropská dálnice sever-jih (TEM)</t>
  </si>
  <si>
    <t xml:space="preserve">Členské příspěvky mezinár. nevládním org., v tom: </t>
  </si>
  <si>
    <t>Mezinárodní prevence bezpečnosti provozu na pozemních komunikacích (PRI)</t>
  </si>
  <si>
    <t>Stálé mezinár.sdružení plavebních kongresů (AIPCN/PIANC)</t>
  </si>
  <si>
    <t>Evropské seskupení územní spolupráce (ESUS)</t>
  </si>
  <si>
    <t>Inteligentní dopravní systémy-Evropa (ERTICO)</t>
  </si>
  <si>
    <t>Kapitola: 327 Ministerstvo dopravy</t>
  </si>
  <si>
    <t>Tabulka č. 9</t>
  </si>
  <si>
    <t>Inland Waterways International (IWI)</t>
  </si>
  <si>
    <t>Skutečnost            k 31.12.2021</t>
  </si>
  <si>
    <t xml:space="preserve">Schválený rozpočet 2022 </t>
  </si>
  <si>
    <t>Návrh rozpočtu 2023</t>
  </si>
  <si>
    <t>Index 2023/2022    v %</t>
  </si>
  <si>
    <t>International Navigation Europe (INE)</t>
  </si>
  <si>
    <t>Neinvestiční transfery do zahraničí (v tis. 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</si>
</sst>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 CE"/>
      <charset val="238"/>
    </font>
    <font>
      <sz val="9"/>
      <name val="Times New Roman CE"/>
      <family val="1"/>
      <charset val="238"/>
    </font>
    <font>
      <b/>
      <sz val="12"/>
      <name val="Times New Roman CE"/>
      <charset val="238"/>
    </font>
    <font>
      <b/>
      <sz val="10"/>
      <name val="Times New Roman CE"/>
      <charset val="238"/>
    </font>
    <font>
      <sz val="10"/>
      <name val="Times New Roman CE"/>
      <family val="1"/>
      <charset val="238"/>
    </font>
    <font>
      <b/>
      <sz val="9"/>
      <name val="Times New Roman CE"/>
      <charset val="238"/>
    </font>
    <font>
      <sz val="9"/>
      <name val="Times New Roman"/>
      <family val="1"/>
      <charset val="238"/>
    </font>
    <font>
      <b/>
      <sz val="10"/>
      <name val="Arial CE"/>
      <charset val="238"/>
    </font>
    <font>
      <b/>
      <sz val="9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b/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5" fillId="2" borderId="3" xfId="0" applyFont="1" applyFill="1" applyBorder="1"/>
    <xf numFmtId="0" fontId="5" fillId="2" borderId="4" xfId="0" applyFont="1" applyFill="1" applyBorder="1"/>
    <xf numFmtId="0" fontId="5" fillId="0" borderId="4" xfId="0" applyFont="1" applyBorder="1"/>
    <xf numFmtId="0" fontId="0" fillId="3" borderId="0" xfId="0" applyFill="1"/>
    <xf numFmtId="0" fontId="1" fillId="3" borderId="4" xfId="0" applyFont="1" applyFill="1" applyBorder="1" applyAlignment="1">
      <alignment wrapText="1"/>
    </xf>
    <xf numFmtId="0" fontId="7" fillId="3" borderId="0" xfId="0" applyFont="1" applyFill="1" applyAlignment="1"/>
    <xf numFmtId="0" fontId="5" fillId="4" borderId="4" xfId="0" applyFont="1" applyFill="1" applyBorder="1"/>
    <xf numFmtId="0" fontId="0" fillId="3" borderId="0" xfId="0" applyFill="1" applyBorder="1" applyAlignment="1"/>
    <xf numFmtId="0" fontId="1" fillId="4" borderId="4" xfId="0" applyFont="1" applyFill="1" applyBorder="1" applyAlignment="1">
      <alignment wrapText="1"/>
    </xf>
    <xf numFmtId="0" fontId="0" fillId="3" borderId="0" xfId="0" applyFill="1" applyAlignment="1"/>
    <xf numFmtId="0" fontId="7" fillId="0" borderId="0" xfId="0" applyFont="1" applyBorder="1" applyAlignment="1"/>
    <xf numFmtId="0" fontId="5" fillId="5" borderId="4" xfId="0" applyFont="1" applyFill="1" applyBorder="1"/>
    <xf numFmtId="0" fontId="1" fillId="5" borderId="4" xfId="0" applyFont="1" applyFill="1" applyBorder="1" applyAlignment="1">
      <alignment wrapText="1"/>
    </xf>
    <xf numFmtId="0" fontId="5" fillId="6" borderId="4" xfId="0" applyFont="1" applyFill="1" applyBorder="1"/>
    <xf numFmtId="0" fontId="1" fillId="6" borderId="4" xfId="0" applyFont="1" applyFill="1" applyBorder="1" applyAlignment="1">
      <alignment wrapText="1"/>
    </xf>
    <xf numFmtId="0" fontId="0" fillId="0" borderId="0" xfId="0" applyBorder="1" applyAlignment="1"/>
    <xf numFmtId="4" fontId="5" fillId="2" borderId="3" xfId="0" applyNumberFormat="1" applyFont="1" applyFill="1" applyBorder="1"/>
    <xf numFmtId="4" fontId="10" fillId="2" borderId="3" xfId="0" applyNumberFormat="1" applyFont="1" applyFill="1" applyBorder="1"/>
    <xf numFmtId="0" fontId="7" fillId="3" borderId="0" xfId="0" applyFont="1" applyFill="1" applyBorder="1" applyAlignment="1"/>
    <xf numFmtId="0" fontId="0" fillId="3" borderId="0" xfId="0" applyFont="1" applyFill="1"/>
    <xf numFmtId="0" fontId="1" fillId="3" borderId="0" xfId="0" applyFont="1" applyFill="1" applyBorder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4" fillId="3" borderId="0" xfId="0" applyFont="1" applyFill="1" applyAlignment="1">
      <alignment horizontal="right"/>
    </xf>
    <xf numFmtId="4" fontId="5" fillId="2" borderId="3" xfId="0" applyNumberFormat="1" applyFont="1" applyFill="1" applyBorder="1" applyAlignment="1">
      <alignment horizontal="right"/>
    </xf>
    <xf numFmtId="3" fontId="5" fillId="2" borderId="3" xfId="0" applyNumberFormat="1" applyFont="1" applyFill="1" applyBorder="1"/>
    <xf numFmtId="3" fontId="1" fillId="2" borderId="4" xfId="0" applyNumberFormat="1" applyFont="1" applyFill="1" applyBorder="1"/>
    <xf numFmtId="3" fontId="5" fillId="0" borderId="4" xfId="0" applyNumberFormat="1" applyFont="1" applyBorder="1"/>
    <xf numFmtId="3" fontId="11" fillId="0" borderId="4" xfId="0" applyNumberFormat="1" applyFont="1" applyBorder="1"/>
    <xf numFmtId="3" fontId="6" fillId="3" borderId="4" xfId="0" applyNumberFormat="1" applyFont="1" applyFill="1" applyBorder="1"/>
    <xf numFmtId="3" fontId="5" fillId="4" borderId="4" xfId="0" applyNumberFormat="1" applyFont="1" applyFill="1" applyBorder="1" applyAlignment="1">
      <alignment horizontal="right"/>
    </xf>
    <xf numFmtId="3" fontId="6" fillId="4" borderId="4" xfId="0" applyNumberFormat="1" applyFont="1" applyFill="1" applyBorder="1"/>
    <xf numFmtId="3" fontId="8" fillId="5" borderId="4" xfId="0" applyNumberFormat="1" applyFont="1" applyFill="1" applyBorder="1"/>
    <xf numFmtId="3" fontId="1" fillId="5" borderId="4" xfId="0" applyNumberFormat="1" applyFont="1" applyFill="1" applyBorder="1"/>
    <xf numFmtId="3" fontId="6" fillId="5" borderId="4" xfId="0" applyNumberFormat="1" applyFont="1" applyFill="1" applyBorder="1"/>
    <xf numFmtId="3" fontId="5" fillId="6" borderId="4" xfId="0" applyNumberFormat="1" applyFont="1" applyFill="1" applyBorder="1" applyAlignment="1">
      <alignment horizontal="right"/>
    </xf>
    <xf numFmtId="3" fontId="1" fillId="6" borderId="4" xfId="0" applyNumberFormat="1" applyFont="1" applyFill="1" applyBorder="1"/>
    <xf numFmtId="3" fontId="6" fillId="6" borderId="4" xfId="0" applyNumberFormat="1" applyFont="1" applyFill="1" applyBorder="1"/>
    <xf numFmtId="3" fontId="6" fillId="6" borderId="4" xfId="0" applyNumberFormat="1" applyFont="1" applyFill="1" applyBorder="1" applyAlignment="1"/>
    <xf numFmtId="0" fontId="0" fillId="3" borderId="0" xfId="0" applyFill="1" applyAlignment="1">
      <alignment horizontal="right"/>
    </xf>
    <xf numFmtId="0" fontId="9" fillId="3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\O410\Odd.%20416\Koment&#225;&#345;\Koment&#225;&#345;%201_122021\transfery%20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1 12 21 bez IWI"/>
    </sheetNames>
    <sheetDataSet>
      <sheetData sheetId="0" refreshError="1">
        <row r="9">
          <cell r="E9">
            <v>1122302.4706000001</v>
          </cell>
        </row>
        <row r="13">
          <cell r="E13">
            <v>256.02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F33"/>
  <sheetViews>
    <sheetView tabSelected="1" topLeftCell="B1" workbookViewId="0">
      <selection activeCell="D10" sqref="D10"/>
    </sheetView>
  </sheetViews>
  <sheetFormatPr defaultRowHeight="12.75" x14ac:dyDescent="0.2"/>
  <cols>
    <col min="1" max="1" width="1.85546875" style="5" hidden="1" customWidth="1"/>
    <col min="2" max="2" width="45.85546875" style="5" customWidth="1"/>
    <col min="3" max="3" width="13" style="21" customWidth="1"/>
    <col min="4" max="5" width="12.85546875" style="21" customWidth="1"/>
    <col min="6" max="6" width="9.42578125" style="21" customWidth="1"/>
    <col min="7" max="16384" width="9.140625" style="5"/>
  </cols>
  <sheetData>
    <row r="1" spans="1:6" x14ac:dyDescent="0.2">
      <c r="A1"/>
      <c r="B1" s="5" t="s">
        <v>26</v>
      </c>
      <c r="C1" s="22"/>
      <c r="D1" s="22"/>
      <c r="E1" s="41" t="s">
        <v>27</v>
      </c>
      <c r="F1" s="41"/>
    </row>
    <row r="2" spans="1:6" ht="15.75" x14ac:dyDescent="0.25">
      <c r="A2" s="1"/>
      <c r="B2" s="23"/>
    </row>
    <row r="3" spans="1:6" ht="18.75" x14ac:dyDescent="0.3">
      <c r="A3"/>
      <c r="B3" s="42" t="s">
        <v>34</v>
      </c>
      <c r="C3" s="42"/>
      <c r="D3" s="42"/>
      <c r="E3" s="42"/>
      <c r="F3" s="42"/>
    </row>
    <row r="4" spans="1:6" ht="13.5" thickBot="1" x14ac:dyDescent="0.25">
      <c r="A4"/>
      <c r="C4" s="24"/>
      <c r="D4" s="24"/>
      <c r="E4" s="24"/>
      <c r="F4" s="25" t="s">
        <v>0</v>
      </c>
    </row>
    <row r="5" spans="1:6" x14ac:dyDescent="0.2">
      <c r="A5"/>
      <c r="B5" s="46" t="s">
        <v>1</v>
      </c>
      <c r="C5" s="43" t="s">
        <v>29</v>
      </c>
      <c r="D5" s="43" t="s">
        <v>30</v>
      </c>
      <c r="E5" s="43" t="s">
        <v>31</v>
      </c>
      <c r="F5" s="43" t="s">
        <v>32</v>
      </c>
    </row>
    <row r="6" spans="1:6" x14ac:dyDescent="0.2">
      <c r="A6"/>
      <c r="B6" s="47"/>
      <c r="C6" s="44"/>
      <c r="D6" s="44"/>
      <c r="E6" s="44"/>
      <c r="F6" s="44"/>
    </row>
    <row r="7" spans="1:6" ht="13.5" thickBot="1" x14ac:dyDescent="0.25">
      <c r="A7"/>
      <c r="B7" s="48"/>
      <c r="C7" s="45"/>
      <c r="D7" s="45"/>
      <c r="E7" s="45"/>
      <c r="F7" s="45"/>
    </row>
    <row r="8" spans="1:6" ht="13.5" thickBot="1" x14ac:dyDescent="0.25">
      <c r="A8"/>
      <c r="B8" s="2" t="s">
        <v>2</v>
      </c>
      <c r="C8" s="27">
        <f>C10+C12+C14+C27</f>
        <v>1136191.9752200001</v>
      </c>
      <c r="D8" s="27">
        <f t="shared" ref="D8:E8" si="0">D10+D12+D14+D27</f>
        <v>1224412.51</v>
      </c>
      <c r="E8" s="27">
        <f t="shared" si="0"/>
        <v>1224981</v>
      </c>
      <c r="F8" s="18">
        <f>IFERROR(E8/C8*100," x")</f>
        <v>107.81461467044842</v>
      </c>
    </row>
    <row r="9" spans="1:6" ht="13.5" thickBot="1" x14ac:dyDescent="0.25">
      <c r="A9"/>
      <c r="B9" s="3" t="s">
        <v>3</v>
      </c>
      <c r="C9" s="28"/>
      <c r="D9" s="28"/>
      <c r="E9" s="28"/>
      <c r="F9" s="18"/>
    </row>
    <row r="10" spans="1:6" ht="13.5" thickBot="1" x14ac:dyDescent="0.25">
      <c r="A10"/>
      <c r="B10" s="4" t="s">
        <v>4</v>
      </c>
      <c r="C10" s="29">
        <f>SUM(C11)</f>
        <v>1122302.4706000001</v>
      </c>
      <c r="D10" s="29">
        <f t="shared" ref="D10:E10" si="1">SUM(D11)</f>
        <v>1205000</v>
      </c>
      <c r="E10" s="29">
        <f t="shared" si="1"/>
        <v>1205000</v>
      </c>
      <c r="F10" s="18">
        <f t="shared" ref="F10:F32" si="2">IFERROR(E10/C10*100," x")</f>
        <v>107.36855986388309</v>
      </c>
    </row>
    <row r="11" spans="1:6" ht="13.5" thickBot="1" x14ac:dyDescent="0.25">
      <c r="B11" s="6" t="s">
        <v>5</v>
      </c>
      <c r="C11" s="30">
        <f>'[1]tr1 12 21 bez IWI'!$E$9</f>
        <v>1122302.4706000001</v>
      </c>
      <c r="D11" s="31">
        <v>1205000</v>
      </c>
      <c r="E11" s="31">
        <f>830000+375000</f>
        <v>1205000</v>
      </c>
      <c r="F11" s="19">
        <f t="shared" si="2"/>
        <v>107.36855986388309</v>
      </c>
    </row>
    <row r="12" spans="1:6" s="7" customFormat="1" ht="13.5" thickBot="1" x14ac:dyDescent="0.25">
      <c r="B12" s="8" t="s">
        <v>6</v>
      </c>
      <c r="C12" s="32">
        <f>SUM(C13)</f>
        <v>256.02</v>
      </c>
      <c r="D12" s="32">
        <f t="shared" ref="D12:E12" si="3">SUM(D13)</f>
        <v>279.51</v>
      </c>
      <c r="E12" s="32">
        <f t="shared" si="3"/>
        <v>275</v>
      </c>
      <c r="F12" s="18">
        <f t="shared" si="2"/>
        <v>107.41348332161552</v>
      </c>
    </row>
    <row r="13" spans="1:6" s="11" customFormat="1" ht="13.5" thickBot="1" x14ac:dyDescent="0.25">
      <c r="A13" s="9"/>
      <c r="B13" s="10" t="s">
        <v>7</v>
      </c>
      <c r="C13" s="33">
        <f>'[1]tr1 12 21 bez IWI'!$E$13</f>
        <v>256.02</v>
      </c>
      <c r="D13" s="33">
        <v>279.51</v>
      </c>
      <c r="E13" s="33">
        <v>275</v>
      </c>
      <c r="F13" s="19">
        <f t="shared" si="2"/>
        <v>107.41348332161552</v>
      </c>
    </row>
    <row r="14" spans="1:6" s="20" customFormat="1" ht="13.5" thickBot="1" x14ac:dyDescent="0.25">
      <c r="A14" s="12"/>
      <c r="B14" s="13" t="s">
        <v>8</v>
      </c>
      <c r="C14" s="34">
        <f>SUM(C15:C26)</f>
        <v>13164.56882</v>
      </c>
      <c r="D14" s="34">
        <f t="shared" ref="D14:E14" si="4">SUM(D15:D26)</f>
        <v>18394</v>
      </c>
      <c r="E14" s="34">
        <f t="shared" si="4"/>
        <v>18684</v>
      </c>
      <c r="F14" s="19">
        <f t="shared" si="2"/>
        <v>141.9264106213241</v>
      </c>
    </row>
    <row r="15" spans="1:6" ht="13.5" thickBot="1" x14ac:dyDescent="0.25">
      <c r="A15"/>
      <c r="B15" s="14" t="s">
        <v>9</v>
      </c>
      <c r="C15" s="35">
        <v>217.3</v>
      </c>
      <c r="D15" s="35">
        <v>249</v>
      </c>
      <c r="E15" s="35">
        <v>249</v>
      </c>
      <c r="F15" s="19">
        <f t="shared" si="2"/>
        <v>114.5881270133456</v>
      </c>
    </row>
    <row r="16" spans="1:6" ht="13.5" thickBot="1" x14ac:dyDescent="0.25">
      <c r="A16"/>
      <c r="B16" s="14" t="s">
        <v>10</v>
      </c>
      <c r="C16" s="35">
        <v>382.16104999999999</v>
      </c>
      <c r="D16" s="35">
        <v>600</v>
      </c>
      <c r="E16" s="35">
        <v>660</v>
      </c>
      <c r="F16" s="19">
        <f t="shared" si="2"/>
        <v>172.70205846461852</v>
      </c>
    </row>
    <row r="17" spans="1:6" ht="13.5" thickBot="1" x14ac:dyDescent="0.25">
      <c r="A17"/>
      <c r="B17" s="14" t="s">
        <v>11</v>
      </c>
      <c r="C17" s="35">
        <v>880.93380000000002</v>
      </c>
      <c r="D17" s="36">
        <v>950</v>
      </c>
      <c r="E17" s="36">
        <v>950</v>
      </c>
      <c r="F17" s="19">
        <f t="shared" si="2"/>
        <v>107.84011238982998</v>
      </c>
    </row>
    <row r="18" spans="1:6" s="21" customFormat="1" ht="13.5" thickBot="1" x14ac:dyDescent="0.25">
      <c r="A18"/>
      <c r="B18" s="14" t="s">
        <v>12</v>
      </c>
      <c r="C18" s="35">
        <v>259.04435999999998</v>
      </c>
      <c r="D18" s="35">
        <v>280</v>
      </c>
      <c r="E18" s="35">
        <v>300</v>
      </c>
      <c r="F18" s="19">
        <f t="shared" si="2"/>
        <v>115.81028052492633</v>
      </c>
    </row>
    <row r="19" spans="1:6" ht="13.5" thickBot="1" x14ac:dyDescent="0.25">
      <c r="A19"/>
      <c r="B19" s="14" t="s">
        <v>13</v>
      </c>
      <c r="C19" s="35">
        <v>4327.4722499999998</v>
      </c>
      <c r="D19" s="36">
        <v>5180</v>
      </c>
      <c r="E19" s="36">
        <v>5100</v>
      </c>
      <c r="F19" s="19">
        <f t="shared" si="2"/>
        <v>117.85170892776955</v>
      </c>
    </row>
    <row r="20" spans="1:6" ht="13.5" thickBot="1" x14ac:dyDescent="0.25">
      <c r="A20"/>
      <c r="B20" s="14" t="s">
        <v>14</v>
      </c>
      <c r="C20" s="35">
        <v>894.00715000000002</v>
      </c>
      <c r="D20" s="36">
        <v>980</v>
      </c>
      <c r="E20" s="36">
        <v>960</v>
      </c>
      <c r="F20" s="19">
        <f t="shared" si="2"/>
        <v>107.38169152226578</v>
      </c>
    </row>
    <row r="21" spans="1:6" ht="13.5" thickBot="1" x14ac:dyDescent="0.25">
      <c r="A21"/>
      <c r="B21" s="14" t="s">
        <v>15</v>
      </c>
      <c r="C21" s="35">
        <v>1947.2161799999999</v>
      </c>
      <c r="D21" s="36">
        <v>2500</v>
      </c>
      <c r="E21" s="36">
        <v>2600</v>
      </c>
      <c r="F21" s="19">
        <f t="shared" si="2"/>
        <v>133.5239521273904</v>
      </c>
    </row>
    <row r="22" spans="1:6" ht="13.5" thickBot="1" x14ac:dyDescent="0.25">
      <c r="A22"/>
      <c r="B22" s="14" t="s">
        <v>16</v>
      </c>
      <c r="C22" s="35">
        <v>233.85640000000001</v>
      </c>
      <c r="D22" s="35">
        <v>250</v>
      </c>
      <c r="E22" s="35">
        <v>250</v>
      </c>
      <c r="F22" s="19">
        <f t="shared" si="2"/>
        <v>106.90321068826852</v>
      </c>
    </row>
    <row r="23" spans="1:6" ht="13.5" thickBot="1" x14ac:dyDescent="0.25">
      <c r="A23"/>
      <c r="B23" s="14" t="s">
        <v>17</v>
      </c>
      <c r="C23" s="35">
        <v>1562.0301399999998</v>
      </c>
      <c r="D23" s="36">
        <v>1900</v>
      </c>
      <c r="E23" s="36">
        <v>2000</v>
      </c>
      <c r="F23" s="19">
        <f t="shared" si="2"/>
        <v>128.038502509305</v>
      </c>
    </row>
    <row r="24" spans="1:6" ht="13.5" thickBot="1" x14ac:dyDescent="0.25">
      <c r="A24"/>
      <c r="B24" s="14" t="s">
        <v>18</v>
      </c>
      <c r="C24" s="35">
        <v>2237.6724900000004</v>
      </c>
      <c r="D24" s="36">
        <v>5200</v>
      </c>
      <c r="E24" s="36">
        <v>5300</v>
      </c>
      <c r="F24" s="19">
        <f t="shared" si="2"/>
        <v>236.85324924381578</v>
      </c>
    </row>
    <row r="25" spans="1:6" ht="13.5" thickBot="1" x14ac:dyDescent="0.25">
      <c r="A25"/>
      <c r="B25" s="14" t="s">
        <v>19</v>
      </c>
      <c r="C25" s="35">
        <v>65.652500000000003</v>
      </c>
      <c r="D25" s="36">
        <v>90</v>
      </c>
      <c r="E25" s="36">
        <v>100</v>
      </c>
      <c r="F25" s="19">
        <f t="shared" si="2"/>
        <v>152.3171242526941</v>
      </c>
    </row>
    <row r="26" spans="1:6" ht="13.5" thickBot="1" x14ac:dyDescent="0.25">
      <c r="A26"/>
      <c r="B26" s="14" t="s">
        <v>20</v>
      </c>
      <c r="C26" s="35">
        <v>157.2225</v>
      </c>
      <c r="D26" s="35">
        <v>215</v>
      </c>
      <c r="E26" s="35">
        <v>215</v>
      </c>
      <c r="F26" s="19">
        <f t="shared" si="2"/>
        <v>136.74887500198761</v>
      </c>
    </row>
    <row r="27" spans="1:6" ht="13.5" thickBot="1" x14ac:dyDescent="0.25">
      <c r="A27"/>
      <c r="B27" s="15" t="s">
        <v>21</v>
      </c>
      <c r="C27" s="37">
        <f>SUM(C28:C33)</f>
        <v>468.91579999999999</v>
      </c>
      <c r="D27" s="37">
        <f t="shared" ref="D27:E27" si="5">SUM(D28:D33)</f>
        <v>739</v>
      </c>
      <c r="E27" s="37">
        <f t="shared" si="5"/>
        <v>1022</v>
      </c>
      <c r="F27" s="18">
        <f t="shared" si="2"/>
        <v>217.94957644847966</v>
      </c>
    </row>
    <row r="28" spans="1:6" ht="24.75" thickBot="1" x14ac:dyDescent="0.25">
      <c r="A28"/>
      <c r="B28" s="16" t="s">
        <v>22</v>
      </c>
      <c r="C28" s="37">
        <v>0</v>
      </c>
      <c r="D28" s="37">
        <v>0</v>
      </c>
      <c r="E28" s="37">
        <v>0</v>
      </c>
      <c r="F28" s="26" t="str">
        <f t="shared" si="2"/>
        <v xml:space="preserve"> x</v>
      </c>
    </row>
    <row r="29" spans="1:6" ht="13.5" thickBot="1" x14ac:dyDescent="0.25">
      <c r="A29"/>
      <c r="B29" s="16" t="s">
        <v>23</v>
      </c>
      <c r="C29" s="38">
        <v>48.233400000000003</v>
      </c>
      <c r="D29" s="38">
        <v>77</v>
      </c>
      <c r="E29" s="38">
        <v>80</v>
      </c>
      <c r="F29" s="19">
        <f t="shared" si="2"/>
        <v>165.8601715823475</v>
      </c>
    </row>
    <row r="30" spans="1:6" s="11" customFormat="1" ht="13.5" thickBot="1" x14ac:dyDescent="0.25">
      <c r="A30" s="17"/>
      <c r="B30" s="16" t="s">
        <v>24</v>
      </c>
      <c r="C30" s="38">
        <v>104.53</v>
      </c>
      <c r="D30" s="39">
        <v>60</v>
      </c>
      <c r="E30" s="39">
        <v>60</v>
      </c>
      <c r="F30" s="19">
        <f t="shared" si="2"/>
        <v>57.399789534105039</v>
      </c>
    </row>
    <row r="31" spans="1:6" ht="13.5" thickBot="1" x14ac:dyDescent="0.25">
      <c r="A31"/>
      <c r="B31" s="16" t="s">
        <v>25</v>
      </c>
      <c r="C31" s="38">
        <v>313.92239999999998</v>
      </c>
      <c r="D31" s="40">
        <v>600</v>
      </c>
      <c r="E31" s="40">
        <v>600</v>
      </c>
      <c r="F31" s="19">
        <f t="shared" si="2"/>
        <v>191.13003723213126</v>
      </c>
    </row>
    <row r="32" spans="1:6" ht="13.5" thickBot="1" x14ac:dyDescent="0.25">
      <c r="A32"/>
      <c r="B32" s="16" t="s">
        <v>28</v>
      </c>
      <c r="C32" s="40">
        <v>2.23</v>
      </c>
      <c r="D32" s="40">
        <v>2</v>
      </c>
      <c r="E32" s="40">
        <v>2</v>
      </c>
      <c r="F32" s="18">
        <f t="shared" si="2"/>
        <v>89.68609865470853</v>
      </c>
    </row>
    <row r="33" spans="2:6" ht="13.5" thickBot="1" x14ac:dyDescent="0.25">
      <c r="B33" s="16" t="s">
        <v>33</v>
      </c>
      <c r="C33" s="40">
        <v>0</v>
      </c>
      <c r="D33" s="40">
        <v>0</v>
      </c>
      <c r="E33" s="40">
        <v>280</v>
      </c>
      <c r="F33" s="26" t="str">
        <f t="shared" ref="F33" si="6">IFERROR(E33/C33*100," x")</f>
        <v xml:space="preserve"> x</v>
      </c>
    </row>
  </sheetData>
  <mergeCells count="7">
    <mergeCell ref="E1:F1"/>
    <mergeCell ref="B3:F3"/>
    <mergeCell ref="C5:C7"/>
    <mergeCell ref="B5:B7"/>
    <mergeCell ref="D5:D7"/>
    <mergeCell ref="E5:E7"/>
    <mergeCell ref="F5:F7"/>
  </mergeCells>
  <pageMargins left="0.70866141732283472" right="0.70866141732283472" top="0.78740157480314965" bottom="0.78740157480314965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2022</vt:lpstr>
      <vt:lpstr>'2022'!Oblast_tisku</vt:lpstr>
    </vt:vector>
  </TitlesOfParts>
  <Company>MD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Peťovská Martina Ing.</dc:creator>
  <cp:lastModifiedBy>Novák Daniel Ing.</cp:lastModifiedBy>
  <cp:lastPrinted>2022-10-14T16:01:49Z</cp:lastPrinted>
  <dcterms:created xsi:type="dcterms:W3CDTF">2021-09-27T14:10:40Z</dcterms:created>
  <dcterms:modified xsi:type="dcterms:W3CDTF">2022-10-14T16:02:07Z</dcterms:modified>
</cp:coreProperties>
</file>