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nt\O410\Odd. 413\Návrh rozpočtu\2025 - Návrh rozpočtu\PSP\"/>
    </mc:Choice>
  </mc:AlternateContent>
  <xr:revisionPtr revIDLastSave="0" documentId="13_ncr:1_{C1003668-93F2-4AB0-BB20-8065A0F7FAF9}" xr6:coauthVersionLast="47" xr6:coauthVersionMax="47" xr10:uidLastSave="{00000000-0000-0000-0000-000000000000}"/>
  <bookViews>
    <workbookView xWindow="28680" yWindow="-120" windowWidth="29040" windowHeight="17520" xr2:uid="{B9B4840F-E9CE-47F7-A202-6485F14AAB64}"/>
  </bookViews>
  <sheets>
    <sheet name="Tabulky pro r. 2025-SS+OSS+PO" sheetId="3" r:id="rId1"/>
  </sheets>
  <definedNames>
    <definedName name="_xlnm.Print_Area" localSheetId="0">'Tabulky pro r. 2025-SS+OSS+PO'!$A$1:$L$198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8" i="3" l="1"/>
  <c r="K177" i="3" s="1"/>
  <c r="G171" i="3"/>
  <c r="L171" i="3" s="1"/>
  <c r="E178" i="3"/>
  <c r="E171" i="3"/>
  <c r="G119" i="3"/>
  <c r="G112" i="3"/>
  <c r="E119" i="3"/>
  <c r="E112" i="3"/>
  <c r="E132" i="3" s="1"/>
  <c r="L83" i="3"/>
  <c r="L82" i="3"/>
  <c r="L81" i="3"/>
  <c r="L80" i="3"/>
  <c r="L79" i="3"/>
  <c r="I83" i="3"/>
  <c r="I82" i="3"/>
  <c r="I81" i="3"/>
  <c r="I80" i="3"/>
  <c r="I79" i="3"/>
  <c r="E85" i="3"/>
  <c r="E78" i="3"/>
  <c r="H77" i="3" s="1"/>
  <c r="G75" i="3"/>
  <c r="G68" i="3"/>
  <c r="E75" i="3"/>
  <c r="E68" i="3"/>
  <c r="C75" i="3"/>
  <c r="C68" i="3"/>
  <c r="H67" i="3"/>
  <c r="G65" i="3"/>
  <c r="G58" i="3"/>
  <c r="E65" i="3"/>
  <c r="E58" i="3"/>
  <c r="I58" i="3" s="1"/>
  <c r="G47" i="3"/>
  <c r="G40" i="3"/>
  <c r="K39" i="3" s="1"/>
  <c r="E47" i="3"/>
  <c r="H46" i="3" s="1"/>
  <c r="K46" i="3"/>
  <c r="E40" i="3"/>
  <c r="H39" i="3" s="1"/>
  <c r="G37" i="3"/>
  <c r="G30" i="3"/>
  <c r="G27" i="3"/>
  <c r="G20" i="3"/>
  <c r="G17" i="3"/>
  <c r="G10" i="3"/>
  <c r="C178" i="3"/>
  <c r="C171" i="3"/>
  <c r="C119" i="3"/>
  <c r="C112" i="3"/>
  <c r="C132" i="3" s="1"/>
  <c r="G93" i="3"/>
  <c r="L93" i="3" s="1"/>
  <c r="G92" i="3"/>
  <c r="G91" i="3"/>
  <c r="G163" i="3" s="1"/>
  <c r="G185" i="3" s="1"/>
  <c r="G90" i="3"/>
  <c r="G162" i="3" s="1"/>
  <c r="G89" i="3"/>
  <c r="E93" i="3"/>
  <c r="E92" i="3"/>
  <c r="E91" i="3"/>
  <c r="E90" i="3"/>
  <c r="E162" i="3" s="1"/>
  <c r="E89" i="3"/>
  <c r="E95" i="3" s="1"/>
  <c r="C93" i="3"/>
  <c r="C165" i="3" s="1"/>
  <c r="C187" i="3" s="1"/>
  <c r="C92" i="3"/>
  <c r="C164" i="3" s="1"/>
  <c r="C186" i="3" s="1"/>
  <c r="C91" i="3"/>
  <c r="C90" i="3"/>
  <c r="C89" i="3"/>
  <c r="C65" i="3"/>
  <c r="C58" i="3"/>
  <c r="C85" i="3"/>
  <c r="C78" i="3"/>
  <c r="G85" i="3"/>
  <c r="K84" i="3" s="1"/>
  <c r="G78" i="3"/>
  <c r="C47" i="3"/>
  <c r="C40" i="3"/>
  <c r="C37" i="3"/>
  <c r="H36" i="3" s="1"/>
  <c r="C30" i="3"/>
  <c r="C27" i="3"/>
  <c r="C20" i="3"/>
  <c r="C17" i="3"/>
  <c r="C10" i="3"/>
  <c r="I10" i="3" s="1"/>
  <c r="E37" i="3"/>
  <c r="E30" i="3"/>
  <c r="E27" i="3"/>
  <c r="K26" i="3"/>
  <c r="E20" i="3"/>
  <c r="H19" i="3" s="1"/>
  <c r="L175" i="3"/>
  <c r="L71" i="3"/>
  <c r="L59" i="3"/>
  <c r="I174" i="3"/>
  <c r="L61" i="3"/>
  <c r="E10" i="3"/>
  <c r="E17" i="3"/>
  <c r="K16" i="3" s="1"/>
  <c r="H16" i="3"/>
  <c r="I70" i="3"/>
  <c r="L172" i="3"/>
  <c r="L173" i="3"/>
  <c r="L174" i="3"/>
  <c r="L176" i="3"/>
  <c r="L113" i="3"/>
  <c r="L114" i="3"/>
  <c r="L115" i="3"/>
  <c r="L116" i="3"/>
  <c r="L117" i="3"/>
  <c r="L60" i="3"/>
  <c r="L62" i="3"/>
  <c r="L63" i="3"/>
  <c r="L69" i="3"/>
  <c r="L70" i="3"/>
  <c r="L72" i="3"/>
  <c r="L73" i="3"/>
  <c r="L12" i="3"/>
  <c r="L13" i="3"/>
  <c r="L14" i="3"/>
  <c r="L15" i="3"/>
  <c r="L21" i="3"/>
  <c r="L22" i="3"/>
  <c r="L23" i="3"/>
  <c r="L24" i="3"/>
  <c r="L25" i="3"/>
  <c r="L31" i="3"/>
  <c r="L32" i="3"/>
  <c r="L33" i="3"/>
  <c r="L34" i="3"/>
  <c r="L35" i="3"/>
  <c r="L41" i="3"/>
  <c r="L42" i="3"/>
  <c r="L43" i="3"/>
  <c r="L44" i="3"/>
  <c r="L45" i="3"/>
  <c r="I172" i="3"/>
  <c r="I173" i="3"/>
  <c r="I175" i="3"/>
  <c r="I176" i="3"/>
  <c r="I113" i="3"/>
  <c r="I114" i="3"/>
  <c r="I115" i="3"/>
  <c r="I116" i="3"/>
  <c r="I117" i="3"/>
  <c r="I59" i="3"/>
  <c r="I60" i="3"/>
  <c r="I61" i="3"/>
  <c r="I62" i="3"/>
  <c r="I63" i="3"/>
  <c r="I69" i="3"/>
  <c r="I71" i="3"/>
  <c r="I72" i="3"/>
  <c r="I73" i="3"/>
  <c r="I21" i="3"/>
  <c r="I22" i="3"/>
  <c r="I23" i="3"/>
  <c r="I24" i="3"/>
  <c r="I25" i="3"/>
  <c r="I31" i="3"/>
  <c r="I32" i="3"/>
  <c r="I33" i="3"/>
  <c r="I34" i="3"/>
  <c r="I35" i="3"/>
  <c r="I41" i="3"/>
  <c r="I42" i="3"/>
  <c r="I43" i="3"/>
  <c r="I44" i="3"/>
  <c r="I45" i="3"/>
  <c r="I12" i="3"/>
  <c r="I13" i="3"/>
  <c r="I14" i="3"/>
  <c r="I15" i="3"/>
  <c r="G133" i="3"/>
  <c r="G134" i="3"/>
  <c r="G135" i="3"/>
  <c r="L135" i="3" s="1"/>
  <c r="G136" i="3"/>
  <c r="G137" i="3"/>
  <c r="G132" i="3"/>
  <c r="C134" i="3"/>
  <c r="C135" i="3"/>
  <c r="C136" i="3"/>
  <c r="C137" i="3"/>
  <c r="C133" i="3"/>
  <c r="E137" i="3"/>
  <c r="E136" i="3"/>
  <c r="E135" i="3"/>
  <c r="E134" i="3"/>
  <c r="E133" i="3"/>
  <c r="E139" i="3" s="1"/>
  <c r="L11" i="3"/>
  <c r="I11" i="3"/>
  <c r="H177" i="3"/>
  <c r="L136" i="3"/>
  <c r="L137" i="3"/>
  <c r="G139" i="3"/>
  <c r="K138" i="3" s="1"/>
  <c r="L10" i="3"/>
  <c r="E163" i="3" l="1"/>
  <c r="E185" i="3" s="1"/>
  <c r="L185" i="3" s="1"/>
  <c r="I136" i="3"/>
  <c r="L92" i="3"/>
  <c r="I91" i="3"/>
  <c r="G164" i="3"/>
  <c r="G186" i="3" s="1"/>
  <c r="L91" i="3"/>
  <c r="I171" i="3"/>
  <c r="C162" i="3"/>
  <c r="C184" i="3" s="1"/>
  <c r="I134" i="3"/>
  <c r="H118" i="3"/>
  <c r="C139" i="3"/>
  <c r="H138" i="3" s="1"/>
  <c r="C161" i="3"/>
  <c r="C183" i="3" s="1"/>
  <c r="H74" i="3"/>
  <c r="H64" i="3"/>
  <c r="I92" i="3"/>
  <c r="I90" i="3"/>
  <c r="I93" i="3"/>
  <c r="C163" i="3"/>
  <c r="C185" i="3" s="1"/>
  <c r="C95" i="3"/>
  <c r="E165" i="3"/>
  <c r="G165" i="3"/>
  <c r="K74" i="3"/>
  <c r="L112" i="3"/>
  <c r="L133" i="3"/>
  <c r="K118" i="3"/>
  <c r="H84" i="3"/>
  <c r="K67" i="3"/>
  <c r="K64" i="3"/>
  <c r="L58" i="3"/>
  <c r="K29" i="3"/>
  <c r="K36" i="3"/>
  <c r="H29" i="3"/>
  <c r="L89" i="3"/>
  <c r="K19" i="3"/>
  <c r="H26" i="3"/>
  <c r="H94" i="3"/>
  <c r="I89" i="3"/>
  <c r="G161" i="3"/>
  <c r="G88" i="3"/>
  <c r="G160" i="3" s="1"/>
  <c r="E184" i="3"/>
  <c r="I184" i="3" s="1"/>
  <c r="I162" i="3"/>
  <c r="I132" i="3"/>
  <c r="L132" i="3"/>
  <c r="G184" i="3"/>
  <c r="L184" i="3" s="1"/>
  <c r="L162" i="3"/>
  <c r="C189" i="3"/>
  <c r="E187" i="3"/>
  <c r="I187" i="3" s="1"/>
  <c r="I165" i="3"/>
  <c r="C167" i="3"/>
  <c r="I112" i="3"/>
  <c r="L90" i="3"/>
  <c r="C88" i="3"/>
  <c r="C160" i="3" s="1"/>
  <c r="C182" i="3" s="1"/>
  <c r="I137" i="3"/>
  <c r="I133" i="3"/>
  <c r="L134" i="3"/>
  <c r="E164" i="3"/>
  <c r="L164" i="3" s="1"/>
  <c r="G95" i="3"/>
  <c r="K94" i="3" s="1"/>
  <c r="E88" i="3"/>
  <c r="E161" i="3"/>
  <c r="K77" i="3"/>
  <c r="I135" i="3"/>
  <c r="L163" i="3" l="1"/>
  <c r="C193" i="3"/>
  <c r="I185" i="3"/>
  <c r="H87" i="3"/>
  <c r="I163" i="3"/>
  <c r="L165" i="3"/>
  <c r="G187" i="3"/>
  <c r="L187" i="3" s="1"/>
  <c r="G167" i="3"/>
  <c r="G183" i="3"/>
  <c r="E167" i="3"/>
  <c r="H166" i="3" s="1"/>
  <c r="I161" i="3"/>
  <c r="E183" i="3"/>
  <c r="E160" i="3"/>
  <c r="L160" i="3" s="1"/>
  <c r="L161" i="3"/>
  <c r="I164" i="3"/>
  <c r="E186" i="3"/>
  <c r="I186" i="3" s="1"/>
  <c r="G182" i="3"/>
  <c r="K87" i="3"/>
  <c r="G189" i="3" l="1"/>
  <c r="L183" i="3"/>
  <c r="K166" i="3"/>
  <c r="I160" i="3"/>
  <c r="E182" i="3"/>
  <c r="L182" i="3" s="1"/>
  <c r="G193" i="3"/>
  <c r="I183" i="3"/>
  <c r="E189" i="3"/>
  <c r="H188" i="3" s="1"/>
  <c r="L186" i="3"/>
  <c r="K188" i="3" l="1"/>
  <c r="I182" i="3"/>
  <c r="E193" i="3"/>
  <c r="H190" i="3" s="1"/>
  <c r="K190" i="3" l="1"/>
</calcChain>
</file>

<file path=xl/sharedStrings.xml><?xml version="1.0" encoding="utf-8"?>
<sst xmlns="http://schemas.openxmlformats.org/spreadsheetml/2006/main" count="162" uniqueCount="38">
  <si>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</si>
  <si>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Ústřední orgán MD ČR</t>
  </si>
  <si>
    <t xml:space="preserve"> </t>
  </si>
  <si>
    <t>Platy zaměstnanců a ostatní</t>
  </si>
  <si>
    <t>platby za provedenou práci</t>
  </si>
  <si>
    <t xml:space="preserve">Platy zaměstnanců   </t>
  </si>
  <si>
    <t>Ostatní osobní výdaje</t>
  </si>
  <si>
    <t>Počet zaměstnanců celkem</t>
  </si>
  <si>
    <t>Průměrný měsíční plat na</t>
  </si>
  <si>
    <t>1 zaměstnance celkem</t>
  </si>
  <si>
    <t>Úřad pro civilní letectví</t>
  </si>
  <si>
    <t>Státní plavební správa</t>
  </si>
  <si>
    <t>Drážní úřad</t>
  </si>
  <si>
    <t>Drážní inspekce</t>
  </si>
  <si>
    <t>Státní správa celkem</t>
  </si>
  <si>
    <t>Pojistné placené zaměstnavatelem</t>
  </si>
  <si>
    <t>Ostatní org. složky státu celkem</t>
  </si>
  <si>
    <t xml:space="preserve">              Organizace</t>
  </si>
  <si>
    <t>provedenou práci OSS a mzdové</t>
  </si>
  <si>
    <t>Výdaje na platy a ostatní platby za</t>
  </si>
  <si>
    <t xml:space="preserve">náklady PO včetně pojistného </t>
  </si>
  <si>
    <t>a příspěvku FKSP</t>
  </si>
  <si>
    <t>Ředitelství vodních cest ČR</t>
  </si>
  <si>
    <t>na 1 zaměstnance celkem</t>
  </si>
  <si>
    <t>Průměrný měsíční plat</t>
  </si>
  <si>
    <t>Organizační složky státu celkem</t>
  </si>
  <si>
    <t>Celkem OSS a PO</t>
  </si>
  <si>
    <t>Ústav pro odborné zjišťování příčin leteckých nehod</t>
  </si>
  <si>
    <t>CSPSD</t>
  </si>
  <si>
    <t>i   2/1 (%)</t>
  </si>
  <si>
    <t>i   3/2(%)</t>
  </si>
  <si>
    <r>
      <t xml:space="preserve">Příspěvkové organizace celkem  </t>
    </r>
    <r>
      <rPr>
        <sz val="10"/>
        <rFont val="Times New Roman"/>
        <family val="1"/>
        <charset val="238"/>
      </rPr>
      <t>-</t>
    </r>
    <r>
      <rPr>
        <b/>
        <sz val="10"/>
        <rFont val="Times New Roman"/>
        <family val="1"/>
      </rPr>
      <t xml:space="preserve"> </t>
    </r>
  </si>
  <si>
    <t>Návrh rozpočtu
 2025</t>
  </si>
  <si>
    <t>Návrh rozpočtu
 2026</t>
  </si>
  <si>
    <t>Dopravní a energetický stavební úřad</t>
  </si>
  <si>
    <t>Základní příděl FKSP</t>
  </si>
  <si>
    <t>Návrh rozpočtu
 2027</t>
  </si>
  <si>
    <t>Poznámka:  Roky 2026 a 2027 jsou rozpočtovány bez prostředků EU.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</si>
</sst>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 CE"/>
      <family val="2"/>
      <charset val="238"/>
    </font>
    <font>
      <b/>
      <sz val="8"/>
      <name val="Times New Roman"/>
      <family val="1"/>
    </font>
    <font>
      <sz val="10"/>
      <name val="Arial CE"/>
      <charset val="238"/>
    </font>
    <font>
      <sz val="8"/>
      <name val="Arial CE"/>
      <charset val="238"/>
    </font>
    <font>
      <sz val="8"/>
      <color indexed="10"/>
      <name val="Arial CE"/>
      <charset val="238"/>
    </font>
    <font>
      <sz val="8"/>
      <color indexed="9"/>
      <name val="Arial CE"/>
      <family val="2"/>
      <charset val="238"/>
    </font>
    <font>
      <sz val="8"/>
      <color indexed="9"/>
      <name val="Times New Roman"/>
      <family val="1"/>
    </font>
    <font>
      <sz val="10"/>
      <color indexed="9"/>
      <name val="Arial CE"/>
      <charset val="238"/>
    </font>
    <font>
      <sz val="8"/>
      <color indexed="9"/>
      <name val="Arial CE"/>
      <charset val="238"/>
    </font>
    <font>
      <i/>
      <sz val="12"/>
      <name val="Times New Roman"/>
      <family val="1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charset val="238"/>
    </font>
    <font>
      <b/>
      <sz val="8"/>
      <color indexed="10"/>
      <name val="Arial CE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sz val="10"/>
      <color rgb="FFFF0000"/>
      <name val="Times New Roman"/>
      <family val="1"/>
    </font>
    <font>
      <sz val="8"/>
      <color rgb="FFFF0000"/>
      <name val="Arial CE"/>
      <family val="2"/>
      <charset val="238"/>
    </font>
    <font>
      <sz val="8"/>
      <color rgb="FFFF0000"/>
      <name val="Times New Roman"/>
      <family val="1"/>
    </font>
    <font>
      <sz val="10"/>
      <color rgb="FFFF0000"/>
      <name val="Arial CE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3" fontId="10" fillId="0" borderId="0" xfId="0" applyNumberFormat="1" applyFont="1"/>
    <xf numFmtId="3" fontId="19" fillId="0" borderId="0" xfId="0" applyNumberFormat="1" applyFont="1"/>
    <xf numFmtId="3" fontId="15" fillId="0" borderId="0" xfId="0" applyNumberFormat="1" applyFont="1"/>
    <xf numFmtId="3" fontId="1" fillId="0" borderId="0" xfId="0" applyNumberFormat="1" applyFont="1"/>
    <xf numFmtId="3" fontId="2" fillId="0" borderId="0" xfId="0" applyNumberFormat="1" applyFont="1"/>
    <xf numFmtId="3" fontId="18" fillId="0" borderId="0" xfId="0" applyNumberFormat="1" applyFont="1"/>
    <xf numFmtId="3" fontId="5" fillId="0" borderId="0" xfId="0" applyNumberFormat="1" applyFont="1" applyProtection="1">
      <protection locked="0"/>
    </xf>
    <xf numFmtId="3" fontId="3" fillId="0" borderId="0" xfId="0" applyNumberFormat="1" applyFont="1" applyAlignment="1" applyProtection="1">
      <alignment horizontal="center"/>
      <protection locked="0"/>
    </xf>
    <xf numFmtId="3" fontId="14" fillId="0" borderId="0" xfId="0" applyNumberFormat="1" applyFont="1" applyAlignment="1" applyProtection="1">
      <alignment horizontal="center"/>
      <protection locked="0"/>
    </xf>
    <xf numFmtId="3" fontId="13" fillId="0" borderId="0" xfId="0" applyNumberFormat="1" applyFont="1"/>
    <xf numFmtId="3" fontId="2" fillId="0" borderId="0" xfId="0" applyNumberFormat="1" applyFont="1" applyAlignment="1">
      <alignment horizontal="center"/>
    </xf>
    <xf numFmtId="3" fontId="12" fillId="0" borderId="0" xfId="0" applyNumberFormat="1" applyFont="1"/>
    <xf numFmtId="3" fontId="11" fillId="0" borderId="0" xfId="0" applyNumberFormat="1" applyFont="1"/>
    <xf numFmtId="3" fontId="20" fillId="0" borderId="0" xfId="0" applyNumberFormat="1" applyFont="1"/>
    <xf numFmtId="49" fontId="11" fillId="0" borderId="0" xfId="0" applyNumberFormat="1" applyFont="1"/>
    <xf numFmtId="3" fontId="16" fillId="0" borderId="0" xfId="0" applyNumberFormat="1" applyFont="1"/>
    <xf numFmtId="0" fontId="10" fillId="0" borderId="0" xfId="0" applyFont="1"/>
    <xf numFmtId="0" fontId="17" fillId="0" borderId="1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5" fillId="0" borderId="0" xfId="0" applyFont="1"/>
    <xf numFmtId="0" fontId="2" fillId="0" borderId="0" xfId="0" applyFont="1"/>
    <xf numFmtId="0" fontId="4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>
      <alignment horizontal="center"/>
    </xf>
    <xf numFmtId="0" fontId="5" fillId="0" borderId="4" xfId="0" applyFont="1" applyBorder="1" applyAlignment="1" applyProtection="1">
      <alignment horizontal="center"/>
      <protection locked="0"/>
    </xf>
    <xf numFmtId="0" fontId="9" fillId="0" borderId="5" xfId="0" applyFont="1" applyBorder="1" applyProtection="1">
      <protection locked="0"/>
    </xf>
    <xf numFmtId="0" fontId="9" fillId="0" borderId="0" xfId="0" applyFont="1"/>
    <xf numFmtId="0" fontId="5" fillId="0" borderId="6" xfId="0" applyFont="1" applyBorder="1" applyAlignment="1" applyProtection="1">
      <alignment horizontal="center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4" fillId="0" borderId="0" xfId="0" applyFont="1"/>
    <xf numFmtId="0" fontId="2" fillId="0" borderId="6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2" fillId="0" borderId="0" xfId="0" applyFont="1" applyAlignment="1">
      <alignment horizontal="center"/>
    </xf>
    <xf numFmtId="0" fontId="2" fillId="0" borderId="1" xfId="0" applyFont="1" applyBorder="1" applyProtection="1">
      <protection locked="0"/>
    </xf>
    <xf numFmtId="0" fontId="8" fillId="0" borderId="0" xfId="0" applyFont="1"/>
    <xf numFmtId="2" fontId="2" fillId="0" borderId="0" xfId="0" applyNumberFormat="1" applyFont="1"/>
    <xf numFmtId="0" fontId="7" fillId="0" borderId="0" xfId="0" applyFont="1" applyProtection="1">
      <protection locked="0"/>
    </xf>
    <xf numFmtId="3" fontId="0" fillId="0" borderId="0" xfId="0" applyNumberFormat="1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2" fontId="10" fillId="0" borderId="0" xfId="0" applyNumberFormat="1" applyFont="1"/>
    <xf numFmtId="0" fontId="4" fillId="0" borderId="0" xfId="0" applyFont="1" applyAlignment="1" applyProtection="1">
      <alignment horizontal="left"/>
      <protection locked="0"/>
    </xf>
    <xf numFmtId="2" fontId="11" fillId="0" borderId="0" xfId="0" applyNumberFormat="1" applyFont="1"/>
    <xf numFmtId="0" fontId="11" fillId="0" borderId="0" xfId="0" applyFont="1"/>
    <xf numFmtId="0" fontId="24" fillId="0" borderId="0" xfId="0" applyFont="1" applyProtection="1">
      <protection locked="0"/>
    </xf>
    <xf numFmtId="3" fontId="25" fillId="0" borderId="0" xfId="0" applyNumberFormat="1" applyFont="1"/>
    <xf numFmtId="2" fontId="25" fillId="0" borderId="0" xfId="0" applyNumberFormat="1" applyFont="1"/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3" fontId="27" fillId="0" borderId="0" xfId="0" applyNumberFormat="1" applyFont="1"/>
    <xf numFmtId="2" fontId="27" fillId="0" borderId="0" xfId="0" applyNumberFormat="1" applyFont="1"/>
    <xf numFmtId="0" fontId="27" fillId="0" borderId="0" xfId="0" applyFont="1"/>
    <xf numFmtId="0" fontId="25" fillId="0" borderId="0" xfId="0" applyFont="1"/>
    <xf numFmtId="0" fontId="25" fillId="0" borderId="0" xfId="0" applyFont="1" applyProtection="1">
      <protection locked="0"/>
    </xf>
    <xf numFmtId="0" fontId="0" fillId="0" borderId="0" xfId="0" applyProtection="1">
      <protection locked="0"/>
    </xf>
    <xf numFmtId="2" fontId="2" fillId="0" borderId="9" xfId="0" applyNumberFormat="1" applyFont="1" applyBorder="1" applyProtection="1">
      <protection locked="0"/>
    </xf>
    <xf numFmtId="0" fontId="6" fillId="0" borderId="10" xfId="0" applyFont="1" applyBorder="1" applyProtection="1">
      <protection locked="0"/>
    </xf>
    <xf numFmtId="3" fontId="2" fillId="0" borderId="9" xfId="0" applyNumberFormat="1" applyFont="1" applyBorder="1"/>
    <xf numFmtId="0" fontId="2" fillId="0" borderId="9" xfId="0" applyFont="1" applyBorder="1"/>
    <xf numFmtId="0" fontId="7" fillId="0" borderId="1" xfId="0" applyFont="1" applyBorder="1" applyProtection="1">
      <protection locked="0"/>
    </xf>
    <xf numFmtId="3" fontId="21" fillId="0" borderId="1" xfId="0" applyNumberFormat="1" applyFont="1" applyBorder="1"/>
    <xf numFmtId="3" fontId="21" fillId="0" borderId="2" xfId="0" applyNumberFormat="1" applyFont="1" applyBorder="1"/>
    <xf numFmtId="0" fontId="7" fillId="0" borderId="6" xfId="0" applyFont="1" applyBorder="1" applyProtection="1">
      <protection locked="0"/>
    </xf>
    <xf numFmtId="3" fontId="21" fillId="0" borderId="6" xfId="0" applyNumberFormat="1" applyFont="1" applyBorder="1"/>
    <xf numFmtId="3" fontId="21" fillId="0" borderId="7" xfId="0" applyNumberFormat="1" applyFont="1" applyBorder="1"/>
    <xf numFmtId="2" fontId="21" fillId="0" borderId="6" xfId="0" applyNumberFormat="1" applyFont="1" applyBorder="1"/>
    <xf numFmtId="2" fontId="21" fillId="0" borderId="7" xfId="0" applyNumberFormat="1" applyFont="1" applyBorder="1"/>
    <xf numFmtId="2" fontId="21" fillId="0" borderId="8" xfId="0" applyNumberFormat="1" applyFont="1" applyBorder="1"/>
    <xf numFmtId="0" fontId="7" fillId="0" borderId="11" xfId="0" applyFont="1" applyBorder="1" applyProtection="1">
      <protection locked="0"/>
    </xf>
    <xf numFmtId="3" fontId="21" fillId="0" borderId="10" xfId="0" applyNumberFormat="1" applyFont="1" applyBorder="1" applyProtection="1">
      <protection locked="0"/>
    </xf>
    <xf numFmtId="2" fontId="21" fillId="0" borderId="10" xfId="0" applyNumberFormat="1" applyFont="1" applyBorder="1"/>
    <xf numFmtId="2" fontId="21" fillId="0" borderId="9" xfId="0" applyNumberFormat="1" applyFont="1" applyBorder="1"/>
    <xf numFmtId="0" fontId="7" fillId="0" borderId="12" xfId="0" applyFont="1" applyBorder="1" applyProtection="1">
      <protection locked="0"/>
    </xf>
    <xf numFmtId="3" fontId="21" fillId="0" borderId="4" xfId="0" applyNumberFormat="1" applyFont="1" applyBorder="1"/>
    <xf numFmtId="2" fontId="21" fillId="0" borderId="0" xfId="0" applyNumberFormat="1" applyFont="1"/>
    <xf numFmtId="3" fontId="21" fillId="0" borderId="9" xfId="0" applyNumberFormat="1" applyFont="1" applyBorder="1"/>
    <xf numFmtId="2" fontId="21" fillId="0" borderId="3" xfId="0" applyNumberFormat="1" applyFont="1" applyBorder="1"/>
    <xf numFmtId="0" fontId="7" fillId="0" borderId="13" xfId="0" applyFont="1" applyBorder="1" applyProtection="1">
      <protection locked="0"/>
    </xf>
    <xf numFmtId="0" fontId="7" fillId="0" borderId="14" xfId="0" applyFont="1" applyBorder="1" applyProtection="1">
      <protection locked="0"/>
    </xf>
    <xf numFmtId="3" fontId="21" fillId="0" borderId="5" xfId="0" applyNumberFormat="1" applyFont="1" applyBorder="1"/>
    <xf numFmtId="3" fontId="21" fillId="0" borderId="3" xfId="0" applyNumberFormat="1" applyFont="1" applyBorder="1"/>
    <xf numFmtId="3" fontId="21" fillId="0" borderId="0" xfId="0" applyNumberFormat="1" applyFont="1"/>
    <xf numFmtId="2" fontId="2" fillId="0" borderId="9" xfId="0" applyNumberFormat="1" applyFont="1" applyBorder="1"/>
    <xf numFmtId="2" fontId="2" fillId="0" borderId="15" xfId="0" applyNumberFormat="1" applyFont="1" applyBorder="1"/>
    <xf numFmtId="2" fontId="21" fillId="0" borderId="1" xfId="0" applyNumberFormat="1" applyFont="1" applyBorder="1"/>
    <xf numFmtId="2" fontId="21" fillId="0" borderId="2" xfId="0" applyNumberFormat="1" applyFont="1" applyBorder="1"/>
    <xf numFmtId="0" fontId="21" fillId="0" borderId="10" xfId="0" applyFont="1" applyBorder="1"/>
    <xf numFmtId="0" fontId="7" fillId="0" borderId="10" xfId="0" applyFont="1" applyBorder="1" applyProtection="1">
      <protection locked="0"/>
    </xf>
    <xf numFmtId="3" fontId="21" fillId="0" borderId="8" xfId="0" applyNumberFormat="1" applyFont="1" applyBorder="1"/>
    <xf numFmtId="3" fontId="21" fillId="0" borderId="10" xfId="0" applyNumberFormat="1" applyFont="1" applyBorder="1"/>
    <xf numFmtId="4" fontId="21" fillId="0" borderId="7" xfId="0" applyNumberFormat="1" applyFont="1" applyBorder="1"/>
    <xf numFmtId="4" fontId="21" fillId="0" borderId="10" xfId="0" applyNumberFormat="1" applyFont="1" applyBorder="1"/>
    <xf numFmtId="0" fontId="21" fillId="0" borderId="6" xfId="0" applyFont="1" applyBorder="1"/>
    <xf numFmtId="0" fontId="21" fillId="0" borderId="9" xfId="0" applyFont="1" applyBorder="1"/>
    <xf numFmtId="2" fontId="21" fillId="0" borderId="15" xfId="0" applyNumberFormat="1" applyFont="1" applyBorder="1"/>
    <xf numFmtId="0" fontId="21" fillId="0" borderId="1" xfId="0" applyFont="1" applyBorder="1"/>
    <xf numFmtId="3" fontId="21" fillId="0" borderId="15" xfId="0" applyNumberFormat="1" applyFont="1" applyBorder="1"/>
    <xf numFmtId="3" fontId="23" fillId="0" borderId="9" xfId="0" applyNumberFormat="1" applyFont="1" applyBorder="1"/>
    <xf numFmtId="0" fontId="4" fillId="0" borderId="10" xfId="0" applyFont="1" applyBorder="1" applyAlignment="1" applyProtection="1">
      <alignment horizontal="left"/>
      <protection locked="0"/>
    </xf>
    <xf numFmtId="2" fontId="28" fillId="0" borderId="7" xfId="0" applyNumberFormat="1" applyFont="1" applyBorder="1"/>
    <xf numFmtId="2" fontId="28" fillId="0" borderId="9" xfId="0" applyNumberFormat="1" applyFont="1" applyBorder="1"/>
    <xf numFmtId="3" fontId="28" fillId="0" borderId="9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3" fontId="2" fillId="0" borderId="1" xfId="0" applyNumberFormat="1" applyFont="1" applyBorder="1"/>
    <xf numFmtId="3" fontId="2" fillId="0" borderId="2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Protection="1">
      <protection locked="0"/>
    </xf>
    <xf numFmtId="0" fontId="21" fillId="0" borderId="0" xfId="0" applyFont="1"/>
    <xf numFmtId="2" fontId="21" fillId="0" borderId="5" xfId="0" applyNumberFormat="1" applyFont="1" applyBorder="1"/>
    <xf numFmtId="3" fontId="28" fillId="0" borderId="6" xfId="0" applyNumberFormat="1" applyFont="1" applyBorder="1"/>
    <xf numFmtId="3" fontId="28" fillId="0" borderId="10" xfId="0" applyNumberFormat="1" applyFont="1" applyBorder="1" applyProtection="1">
      <protection locked="0"/>
    </xf>
    <xf numFmtId="4" fontId="28" fillId="0" borderId="10" xfId="0" applyNumberFormat="1" applyFont="1" applyBorder="1" applyProtection="1">
      <protection locked="0"/>
    </xf>
    <xf numFmtId="3" fontId="28" fillId="0" borderId="9" xfId="0" applyNumberFormat="1" applyFont="1" applyBorder="1" applyProtection="1">
      <protection locked="0"/>
    </xf>
    <xf numFmtId="3" fontId="28" fillId="0" borderId="2" xfId="0" applyNumberFormat="1" applyFont="1" applyBorder="1"/>
    <xf numFmtId="3" fontId="28" fillId="0" borderId="4" xfId="0" applyNumberFormat="1" applyFont="1" applyBorder="1"/>
    <xf numFmtId="3" fontId="28" fillId="0" borderId="1" xfId="0" applyNumberFormat="1" applyFont="1" applyBorder="1"/>
    <xf numFmtId="3" fontId="28" fillId="0" borderId="8" xfId="0" applyNumberFormat="1" applyFont="1" applyBorder="1"/>
    <xf numFmtId="3" fontId="28" fillId="0" borderId="3" xfId="0" applyNumberFormat="1" applyFont="1" applyBorder="1"/>
    <xf numFmtId="3" fontId="28" fillId="0" borderId="6" xfId="0" applyNumberFormat="1" applyFont="1" applyBorder="1" applyProtection="1">
      <protection locked="0"/>
    </xf>
    <xf numFmtId="3" fontId="25" fillId="0" borderId="9" xfId="0" applyNumberFormat="1" applyFont="1" applyBorder="1"/>
    <xf numFmtId="3" fontId="28" fillId="0" borderId="10" xfId="0" applyNumberFormat="1" applyFont="1" applyBorder="1"/>
    <xf numFmtId="4" fontId="28" fillId="0" borderId="10" xfId="0" applyNumberFormat="1" applyFont="1" applyBorder="1"/>
    <xf numFmtId="3" fontId="21" fillId="0" borderId="15" xfId="0" applyNumberFormat="1" applyFont="1" applyBorder="1" applyProtection="1">
      <protection locked="0"/>
    </xf>
    <xf numFmtId="3" fontId="21" fillId="0" borderId="9" xfId="0" applyNumberFormat="1" applyFont="1" applyBorder="1" applyProtection="1">
      <protection locked="0"/>
    </xf>
    <xf numFmtId="3" fontId="21" fillId="0" borderId="2" xfId="0" applyNumberFormat="1" applyFont="1" applyBorder="1" applyProtection="1">
      <protection locked="0"/>
    </xf>
    <xf numFmtId="0" fontId="25" fillId="0" borderId="1" xfId="0" applyFont="1" applyBorder="1" applyProtection="1">
      <protection locked="0"/>
    </xf>
    <xf numFmtId="3" fontId="25" fillId="0" borderId="4" xfId="0" applyNumberFormat="1" applyFont="1" applyBorder="1" applyProtection="1">
      <protection locked="0"/>
    </xf>
    <xf numFmtId="3" fontId="25" fillId="0" borderId="5" xfId="0" applyNumberFormat="1" applyFont="1" applyBorder="1" applyProtection="1">
      <protection locked="0"/>
    </xf>
    <xf numFmtId="3" fontId="25" fillId="0" borderId="1" xfId="0" applyNumberFormat="1" applyFont="1" applyBorder="1" applyProtection="1">
      <protection locked="0"/>
    </xf>
    <xf numFmtId="3" fontId="25" fillId="0" borderId="2" xfId="0" applyNumberFormat="1" applyFont="1" applyBorder="1" applyProtection="1">
      <protection locked="0"/>
    </xf>
    <xf numFmtId="3" fontId="25" fillId="0" borderId="1" xfId="0" applyNumberFormat="1" applyFont="1" applyBorder="1" applyAlignment="1" applyProtection="1">
      <alignment horizontal="center"/>
      <protection locked="0"/>
    </xf>
    <xf numFmtId="0" fontId="25" fillId="0" borderId="2" xfId="0" applyFont="1" applyBorder="1" applyProtection="1">
      <protection locked="0"/>
    </xf>
    <xf numFmtId="0" fontId="25" fillId="0" borderId="3" xfId="0" applyFont="1" applyBorder="1" applyProtection="1">
      <protection locked="0"/>
    </xf>
    <xf numFmtId="3" fontId="25" fillId="0" borderId="3" xfId="0" applyNumberFormat="1" applyFont="1" applyBorder="1"/>
    <xf numFmtId="3" fontId="25" fillId="0" borderId="9" xfId="0" applyNumberFormat="1" applyFont="1" applyBorder="1" applyAlignment="1">
      <alignment horizontal="center"/>
    </xf>
    <xf numFmtId="164" fontId="25" fillId="0" borderId="9" xfId="0" applyNumberFormat="1" applyFont="1" applyBorder="1"/>
    <xf numFmtId="0" fontId="25" fillId="0" borderId="9" xfId="0" applyFont="1" applyBorder="1"/>
    <xf numFmtId="0" fontId="25" fillId="0" borderId="15" xfId="0" applyFont="1" applyBorder="1"/>
    <xf numFmtId="2" fontId="28" fillId="0" borderId="1" xfId="0" applyNumberFormat="1" applyFont="1" applyBorder="1"/>
    <xf numFmtId="2" fontId="28" fillId="0" borderId="2" xfId="0" applyNumberFormat="1" applyFont="1" applyBorder="1"/>
    <xf numFmtId="2" fontId="28" fillId="0" borderId="3" xfId="0" applyNumberFormat="1" applyFont="1" applyBorder="1"/>
    <xf numFmtId="2" fontId="28" fillId="0" borderId="8" xfId="0" applyNumberFormat="1" applyFont="1" applyBorder="1"/>
    <xf numFmtId="3" fontId="28" fillId="0" borderId="0" xfId="0" applyNumberFormat="1" applyFont="1"/>
    <xf numFmtId="2" fontId="25" fillId="0" borderId="9" xfId="0" applyNumberFormat="1" applyFont="1" applyBorder="1"/>
    <xf numFmtId="2" fontId="25" fillId="0" borderId="15" xfId="0" applyNumberFormat="1" applyFont="1" applyBorder="1"/>
    <xf numFmtId="0" fontId="25" fillId="0" borderId="8" xfId="0" applyFont="1" applyBorder="1"/>
    <xf numFmtId="0" fontId="28" fillId="0" borderId="1" xfId="0" applyFont="1" applyBorder="1"/>
    <xf numFmtId="3" fontId="29" fillId="0" borderId="9" xfId="0" applyNumberFormat="1" applyFont="1" applyBorder="1"/>
    <xf numFmtId="2" fontId="25" fillId="0" borderId="8" xfId="0" applyNumberFormat="1" applyFont="1" applyBorder="1"/>
    <xf numFmtId="2" fontId="25" fillId="0" borderId="5" xfId="0" applyNumberFormat="1" applyFont="1" applyBorder="1"/>
    <xf numFmtId="4" fontId="21" fillId="0" borderId="15" xfId="0" applyNumberFormat="1" applyFont="1" applyBorder="1" applyProtection="1">
      <protection locked="0"/>
    </xf>
    <xf numFmtId="3" fontId="21" fillId="0" borderId="7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/>
      <protection locked="0"/>
    </xf>
    <xf numFmtId="3" fontId="2" fillId="0" borderId="0" xfId="0" applyNumberFormat="1" applyFont="1" applyAlignment="1" applyProtection="1">
      <alignment horizontal="center"/>
      <protection locked="0"/>
    </xf>
    <xf numFmtId="3" fontId="4" fillId="0" borderId="0" xfId="0" applyNumberFormat="1" applyFont="1" applyAlignment="1" applyProtection="1">
      <alignment horizontal="center"/>
      <protection locked="0"/>
    </xf>
    <xf numFmtId="3" fontId="5" fillId="0" borderId="0" xfId="0" applyNumberFormat="1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3" fontId="3" fillId="0" borderId="10" xfId="0" applyNumberFormat="1" applyFont="1" applyBorder="1" applyAlignment="1" applyProtection="1">
      <alignment horizontal="center"/>
      <protection locked="0"/>
    </xf>
    <xf numFmtId="3" fontId="3" fillId="0" borderId="15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right"/>
    </xf>
    <xf numFmtId="2" fontId="21" fillId="0" borderId="2" xfId="0" applyNumberFormat="1" applyFont="1" applyBorder="1" applyAlignment="1">
      <alignment horizontal="right"/>
    </xf>
    <xf numFmtId="2" fontId="21" fillId="0" borderId="6" xfId="0" applyNumberFormat="1" applyFont="1" applyBorder="1" applyAlignment="1">
      <alignment horizontal="right"/>
    </xf>
    <xf numFmtId="2" fontId="21" fillId="0" borderId="7" xfId="0" applyNumberFormat="1" applyFont="1" applyBorder="1" applyAlignment="1">
      <alignment horizontal="right"/>
    </xf>
    <xf numFmtId="2" fontId="21" fillId="0" borderId="4" xfId="0" applyNumberFormat="1" applyFont="1" applyBorder="1" applyAlignment="1">
      <alignment horizontal="right"/>
    </xf>
    <xf numFmtId="2" fontId="21" fillId="0" borderId="5" xfId="0" applyNumberFormat="1" applyFont="1" applyBorder="1" applyAlignment="1">
      <alignment horizontal="right"/>
    </xf>
    <xf numFmtId="2" fontId="21" fillId="0" borderId="3" xfId="0" applyNumberFormat="1" applyFont="1" applyBorder="1" applyAlignment="1">
      <alignment horizontal="right"/>
    </xf>
    <xf numFmtId="2" fontId="21" fillId="0" borderId="8" xfId="0" applyNumberFormat="1" applyFont="1" applyBorder="1" applyAlignment="1">
      <alignment horizontal="right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7" xfId="0" applyBorder="1"/>
    <xf numFmtId="3" fontId="4" fillId="0" borderId="1" xfId="0" applyNumberFormat="1" applyFont="1" applyBorder="1" applyAlignment="1" applyProtection="1">
      <alignment horizontal="center" vertical="center" wrapText="1"/>
      <protection locked="0"/>
    </xf>
    <xf numFmtId="3" fontId="4" fillId="0" borderId="2" xfId="0" applyNumberFormat="1" applyFont="1" applyBorder="1" applyAlignment="1" applyProtection="1">
      <alignment horizontal="center" vertical="center" wrapText="1"/>
      <protection locked="0"/>
    </xf>
    <xf numFmtId="3" fontId="4" fillId="0" borderId="4" xfId="0" applyNumberFormat="1" applyFont="1" applyBorder="1" applyAlignment="1" applyProtection="1">
      <alignment horizontal="center" vertical="center" wrapText="1"/>
      <protection locked="0"/>
    </xf>
    <xf numFmtId="3" fontId="4" fillId="0" borderId="5" xfId="0" applyNumberFormat="1" applyFont="1" applyBorder="1" applyAlignment="1" applyProtection="1">
      <alignment horizontal="center" vertical="center" wrapText="1"/>
      <protection locked="0"/>
    </xf>
    <xf numFmtId="3" fontId="4" fillId="0" borderId="6" xfId="0" applyNumberFormat="1" applyFont="1" applyBorder="1" applyAlignment="1" applyProtection="1">
      <alignment horizontal="center" vertical="center" wrapText="1"/>
      <protection locked="0"/>
    </xf>
    <xf numFmtId="3" fontId="4" fillId="0" borderId="7" xfId="0" applyNumberFormat="1" applyFont="1" applyBorder="1" applyAlignment="1" applyProtection="1">
      <alignment horizontal="center" vertical="center" wrapText="1"/>
      <protection locked="0"/>
    </xf>
    <xf numFmtId="1" fontId="2" fillId="0" borderId="10" xfId="0" applyNumberFormat="1" applyFont="1" applyBorder="1" applyAlignment="1" applyProtection="1">
      <alignment horizontal="center"/>
      <protection locked="0"/>
    </xf>
    <xf numFmtId="1" fontId="2" fillId="0" borderId="15" xfId="0" applyNumberFormat="1" applyFont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76A29-D4EC-4BBF-842F-C218657A7D51}">
  <sheetPr>
    <tabColor rgb="FF0070C0"/>
  </sheetPr>
  <dimension ref="A1:S747"/>
  <sheetViews>
    <sheetView tabSelected="1" view="pageLayout" zoomScaleNormal="100" zoomScaleSheetLayoutView="100" workbookViewId="0">
      <selection activeCell="S12" sqref="S12"/>
    </sheetView>
  </sheetViews>
  <sheetFormatPr defaultRowHeight="12.75" x14ac:dyDescent="0.2"/>
  <cols>
    <col min="1" max="1" width="28.140625" style="17" customWidth="1"/>
    <col min="2" max="2" width="3.7109375" style="1" customWidth="1"/>
    <col min="3" max="3" width="10.5703125" style="2" customWidth="1"/>
    <col min="4" max="4" width="3.7109375" style="3" customWidth="1"/>
    <col min="5" max="5" width="10.85546875" style="4" bestFit="1" customWidth="1"/>
    <col min="6" max="6" width="3.7109375" style="1" customWidth="1"/>
    <col min="7" max="7" width="10.5703125" style="2" customWidth="1"/>
    <col min="8" max="8" width="3.7109375" style="17" customWidth="1"/>
    <col min="9" max="9" width="8.140625" style="17" bestFit="1" customWidth="1"/>
    <col min="10" max="10" width="9.140625" style="17" hidden="1" customWidth="1"/>
    <col min="11" max="11" width="3.7109375" style="17" customWidth="1"/>
    <col min="12" max="12" width="6.7109375" style="17" customWidth="1"/>
    <col min="13" max="13" width="2.7109375" style="17" customWidth="1"/>
    <col min="14" max="14" width="7.85546875" style="17" customWidth="1"/>
    <col min="15" max="15" width="7.42578125" style="17" customWidth="1"/>
    <col min="16" max="16384" width="9.140625" style="17"/>
  </cols>
  <sheetData>
    <row r="1" spans="1:17" ht="13.5" thickBot="1" x14ac:dyDescent="0.25"/>
    <row r="2" spans="1:17" ht="10.5" customHeight="1" x14ac:dyDescent="0.25">
      <c r="A2" s="18"/>
      <c r="B2" s="194" t="s">
        <v>32</v>
      </c>
      <c r="C2" s="195"/>
      <c r="D2" s="194" t="s">
        <v>33</v>
      </c>
      <c r="E2" s="195"/>
      <c r="F2" s="194" t="s">
        <v>36</v>
      </c>
      <c r="G2" s="195"/>
      <c r="H2" s="19"/>
      <c r="I2" s="20"/>
      <c r="J2" s="21"/>
      <c r="K2" s="19"/>
      <c r="L2" s="20"/>
      <c r="M2" s="22"/>
      <c r="N2" s="23"/>
      <c r="O2" s="23"/>
    </row>
    <row r="3" spans="1:17" ht="14.25" customHeight="1" x14ac:dyDescent="0.25">
      <c r="A3" s="24" t="s">
        <v>17</v>
      </c>
      <c r="B3" s="196"/>
      <c r="C3" s="197"/>
      <c r="D3" s="196"/>
      <c r="E3" s="197"/>
      <c r="F3" s="196"/>
      <c r="G3" s="197"/>
      <c r="H3" s="183" t="s">
        <v>29</v>
      </c>
      <c r="I3" s="184"/>
      <c r="J3" s="25"/>
      <c r="K3" s="183" t="s">
        <v>30</v>
      </c>
      <c r="L3" s="184"/>
      <c r="M3" s="26"/>
      <c r="N3" s="23"/>
      <c r="O3" s="23"/>
    </row>
    <row r="4" spans="1:17" ht="14.25" customHeight="1" x14ac:dyDescent="0.25">
      <c r="A4" s="27"/>
      <c r="B4" s="196"/>
      <c r="C4" s="197"/>
      <c r="D4" s="196"/>
      <c r="E4" s="197"/>
      <c r="F4" s="196"/>
      <c r="G4" s="197"/>
      <c r="H4" s="24"/>
      <c r="I4" s="28"/>
      <c r="J4" s="25"/>
      <c r="K4" s="24"/>
      <c r="L4" s="28"/>
      <c r="M4" s="29"/>
      <c r="N4" s="23"/>
      <c r="O4" s="23"/>
    </row>
    <row r="5" spans="1:17" ht="15" customHeight="1" thickBot="1" x14ac:dyDescent="0.3">
      <c r="A5" s="30"/>
      <c r="B5" s="198"/>
      <c r="C5" s="199"/>
      <c r="D5" s="198"/>
      <c r="E5" s="199"/>
      <c r="F5" s="198"/>
      <c r="G5" s="199"/>
      <c r="H5" s="31"/>
      <c r="I5" s="32"/>
      <c r="J5" s="33"/>
      <c r="K5" s="31"/>
      <c r="L5" s="32"/>
      <c r="M5" s="34"/>
      <c r="N5" s="23"/>
      <c r="O5" s="23"/>
    </row>
    <row r="6" spans="1:17" ht="13.5" customHeight="1" thickBot="1" x14ac:dyDescent="0.25">
      <c r="A6" s="35"/>
      <c r="B6" s="171">
        <v>1</v>
      </c>
      <c r="C6" s="172"/>
      <c r="D6" s="171">
        <v>2</v>
      </c>
      <c r="E6" s="172"/>
      <c r="F6" s="173">
        <v>3</v>
      </c>
      <c r="G6" s="174"/>
      <c r="H6" s="168">
        <v>4</v>
      </c>
      <c r="I6" s="169"/>
      <c r="J6" s="36">
        <v>5</v>
      </c>
      <c r="K6" s="168">
        <v>5</v>
      </c>
      <c r="L6" s="169"/>
      <c r="M6" s="37"/>
      <c r="N6" s="23"/>
      <c r="O6" s="23"/>
    </row>
    <row r="7" spans="1:17" ht="12" customHeight="1" thickBot="1" x14ac:dyDescent="0.25">
      <c r="A7" s="136"/>
      <c r="B7" s="137"/>
      <c r="C7" s="138"/>
      <c r="D7" s="139"/>
      <c r="E7" s="140"/>
      <c r="F7" s="141"/>
      <c r="G7" s="140"/>
      <c r="H7" s="136"/>
      <c r="I7" s="142"/>
      <c r="J7" s="143"/>
      <c r="K7" s="136"/>
      <c r="L7" s="142"/>
      <c r="M7" s="23"/>
      <c r="N7" s="23"/>
      <c r="O7" s="23"/>
    </row>
    <row r="8" spans="1:17" ht="14.25" customHeight="1" thickBot="1" x14ac:dyDescent="0.25">
      <c r="A8" s="63" t="s">
        <v>1</v>
      </c>
      <c r="B8" s="144"/>
      <c r="C8" s="144"/>
      <c r="D8" s="130"/>
      <c r="E8" s="130"/>
      <c r="F8" s="145"/>
      <c r="G8" s="146"/>
      <c r="H8" s="147"/>
      <c r="I8" s="147"/>
      <c r="J8" s="147"/>
      <c r="K8" s="147"/>
      <c r="L8" s="148"/>
      <c r="M8" s="23"/>
      <c r="N8" s="23"/>
      <c r="O8" s="23"/>
    </row>
    <row r="9" spans="1:17" x14ac:dyDescent="0.2">
      <c r="A9" s="66" t="s">
        <v>3</v>
      </c>
      <c r="B9" s="126"/>
      <c r="C9" s="124"/>
      <c r="D9" s="126"/>
      <c r="E9" s="124"/>
      <c r="F9" s="126"/>
      <c r="G9" s="124"/>
      <c r="H9" s="149"/>
      <c r="I9" s="150"/>
      <c r="J9" s="151"/>
      <c r="K9" s="151"/>
      <c r="L9" s="150"/>
      <c r="M9" s="39"/>
      <c r="N9" s="5"/>
      <c r="O9" s="5"/>
      <c r="P9" s="1"/>
    </row>
    <row r="10" spans="1:17" ht="13.5" thickBot="1" x14ac:dyDescent="0.25">
      <c r="A10" s="69" t="s">
        <v>4</v>
      </c>
      <c r="B10" s="120"/>
      <c r="C10" s="71">
        <f>SUM(C11:C12)</f>
        <v>338939517</v>
      </c>
      <c r="D10" s="120"/>
      <c r="E10" s="71">
        <f>SUM(E11:E12)</f>
        <v>272963884</v>
      </c>
      <c r="F10" s="120"/>
      <c r="G10" s="71">
        <f>SUM(G11:G12)</f>
        <v>272963884</v>
      </c>
      <c r="H10" s="72"/>
      <c r="I10" s="73">
        <f>SUM(E10/C10)*100</f>
        <v>80.534688435282092</v>
      </c>
      <c r="J10" s="74"/>
      <c r="K10" s="74"/>
      <c r="L10" s="73">
        <f>SUM(G10/E10)*100</f>
        <v>100</v>
      </c>
      <c r="M10" s="23"/>
      <c r="N10" s="5"/>
      <c r="O10" s="5"/>
      <c r="P10" s="5"/>
      <c r="Q10" s="23"/>
    </row>
    <row r="11" spans="1:17" ht="13.5" thickBot="1" x14ac:dyDescent="0.25">
      <c r="A11" s="75" t="s">
        <v>5</v>
      </c>
      <c r="B11" s="121"/>
      <c r="C11" s="133">
        <v>328192895</v>
      </c>
      <c r="D11" s="121"/>
      <c r="E11" s="133">
        <v>266115885</v>
      </c>
      <c r="F11" s="121"/>
      <c r="G11" s="133">
        <v>266115885</v>
      </c>
      <c r="H11" s="77"/>
      <c r="I11" s="73">
        <f t="shared" ref="I11:I45" si="0">SUM(E11/C11)*100</f>
        <v>81.085206003621749</v>
      </c>
      <c r="J11" s="78"/>
      <c r="K11" s="78"/>
      <c r="L11" s="73">
        <f t="shared" ref="L11:L45" si="1">SUM(G11/E11)*100</f>
        <v>100</v>
      </c>
      <c r="M11" s="23"/>
      <c r="N11" s="5"/>
      <c r="O11" s="5"/>
      <c r="P11" s="1"/>
    </row>
    <row r="12" spans="1:17" ht="13.5" thickBot="1" x14ac:dyDescent="0.25">
      <c r="A12" s="75" t="s">
        <v>6</v>
      </c>
      <c r="B12" s="121"/>
      <c r="C12" s="133">
        <v>10746622</v>
      </c>
      <c r="D12" s="121"/>
      <c r="E12" s="133">
        <v>6847999</v>
      </c>
      <c r="F12" s="121"/>
      <c r="G12" s="133">
        <v>6847999</v>
      </c>
      <c r="H12" s="77"/>
      <c r="I12" s="73">
        <f t="shared" si="0"/>
        <v>63.722339912951256</v>
      </c>
      <c r="J12" s="78"/>
      <c r="K12" s="78"/>
      <c r="L12" s="73">
        <f t="shared" si="1"/>
        <v>100</v>
      </c>
      <c r="M12" s="40"/>
      <c r="N12" s="5"/>
      <c r="O12" s="5"/>
      <c r="P12" s="1"/>
    </row>
    <row r="13" spans="1:17" ht="13.5" thickBot="1" x14ac:dyDescent="0.25">
      <c r="A13" s="75" t="s">
        <v>15</v>
      </c>
      <c r="B13" s="121"/>
      <c r="C13" s="133">
        <v>114561558</v>
      </c>
      <c r="D13" s="121"/>
      <c r="E13" s="133">
        <v>92261792</v>
      </c>
      <c r="F13" s="121"/>
      <c r="G13" s="133">
        <v>92261792</v>
      </c>
      <c r="H13" s="77"/>
      <c r="I13" s="73">
        <f t="shared" si="0"/>
        <v>80.534686862411561</v>
      </c>
      <c r="J13" s="78"/>
      <c r="K13" s="78"/>
      <c r="L13" s="73">
        <f t="shared" si="1"/>
        <v>100</v>
      </c>
      <c r="M13" s="23"/>
      <c r="N13" s="5"/>
      <c r="O13" s="5"/>
      <c r="P13" s="1"/>
    </row>
    <row r="14" spans="1:17" ht="13.5" thickBot="1" x14ac:dyDescent="0.25">
      <c r="A14" s="75" t="s">
        <v>35</v>
      </c>
      <c r="B14" s="121"/>
      <c r="C14" s="133">
        <v>3281928</v>
      </c>
      <c r="D14" s="121"/>
      <c r="E14" s="133">
        <v>2661158</v>
      </c>
      <c r="F14" s="121"/>
      <c r="G14" s="133">
        <v>2661158</v>
      </c>
      <c r="H14" s="77"/>
      <c r="I14" s="73">
        <f t="shared" si="0"/>
        <v>81.085203575459303</v>
      </c>
      <c r="J14" s="78"/>
      <c r="K14" s="78"/>
      <c r="L14" s="73">
        <f t="shared" si="1"/>
        <v>100</v>
      </c>
      <c r="M14" s="23"/>
      <c r="N14" s="5"/>
      <c r="O14" s="5"/>
      <c r="P14" s="1"/>
    </row>
    <row r="15" spans="1:17" ht="13.5" thickBot="1" x14ac:dyDescent="0.25">
      <c r="A15" s="75" t="s">
        <v>7</v>
      </c>
      <c r="B15" s="121"/>
      <c r="C15" s="133">
        <v>459</v>
      </c>
      <c r="D15" s="122"/>
      <c r="E15" s="135">
        <v>416</v>
      </c>
      <c r="F15" s="123"/>
      <c r="G15" s="135">
        <v>416</v>
      </c>
      <c r="H15" s="77"/>
      <c r="I15" s="73">
        <f t="shared" si="0"/>
        <v>90.631808278867098</v>
      </c>
      <c r="J15" s="78"/>
      <c r="K15" s="78"/>
      <c r="L15" s="73">
        <f t="shared" si="1"/>
        <v>100</v>
      </c>
      <c r="M15" s="23"/>
      <c r="N15" s="5"/>
      <c r="O15" s="5"/>
      <c r="P15" s="1"/>
    </row>
    <row r="16" spans="1:17" x14ac:dyDescent="0.2">
      <c r="A16" s="79" t="s">
        <v>8</v>
      </c>
      <c r="B16" s="125"/>
      <c r="C16" s="68"/>
      <c r="D16" s="125"/>
      <c r="E16" s="68"/>
      <c r="F16" s="126"/>
      <c r="G16" s="68"/>
      <c r="H16" s="175">
        <f>SUM(E17/C17)*100</f>
        <v>89.466609508803813</v>
      </c>
      <c r="I16" s="176"/>
      <c r="J16" s="81"/>
      <c r="K16" s="181">
        <f>SUM(G17/E17)*100</f>
        <v>100</v>
      </c>
      <c r="L16" s="176"/>
      <c r="M16" s="23"/>
      <c r="N16" s="5"/>
      <c r="O16" s="5"/>
      <c r="P16" s="1"/>
    </row>
    <row r="17" spans="1:18" ht="13.5" thickBot="1" x14ac:dyDescent="0.25">
      <c r="A17" s="79" t="s">
        <v>9</v>
      </c>
      <c r="B17" s="120"/>
      <c r="C17" s="71">
        <f>SUM(C11/C15/12)</f>
        <v>59584.766702977482</v>
      </c>
      <c r="D17" s="120"/>
      <c r="E17" s="71">
        <f>SUM(E11/E15/12)</f>
        <v>53308.470552884617</v>
      </c>
      <c r="F17" s="120"/>
      <c r="G17" s="71">
        <f>SUM(G11/G15/12)</f>
        <v>53308.470552884617</v>
      </c>
      <c r="H17" s="177"/>
      <c r="I17" s="178"/>
      <c r="J17" s="81"/>
      <c r="K17" s="182"/>
      <c r="L17" s="178"/>
      <c r="M17" s="40"/>
      <c r="N17" s="5"/>
      <c r="O17" s="5"/>
      <c r="P17" s="1"/>
    </row>
    <row r="18" spans="1:18" ht="15.75" customHeight="1" thickBot="1" x14ac:dyDescent="0.25">
      <c r="A18" s="63" t="s">
        <v>10</v>
      </c>
      <c r="B18" s="108"/>
      <c r="C18" s="108"/>
      <c r="D18" s="108"/>
      <c r="E18" s="108"/>
      <c r="F18" s="127"/>
      <c r="G18" s="127"/>
      <c r="H18" s="107"/>
      <c r="I18" s="106"/>
      <c r="J18" s="107"/>
      <c r="K18" s="151"/>
      <c r="L18" s="106"/>
      <c r="M18" s="23"/>
      <c r="N18" s="5"/>
      <c r="O18" s="5"/>
      <c r="P18" s="1"/>
    </row>
    <row r="19" spans="1:18" x14ac:dyDescent="0.2">
      <c r="A19" s="84" t="s">
        <v>3</v>
      </c>
      <c r="B19" s="126"/>
      <c r="C19" s="124"/>
      <c r="D19" s="126"/>
      <c r="E19" s="68"/>
      <c r="F19" s="67"/>
      <c r="G19" s="68"/>
      <c r="H19" s="175">
        <f>SUM(E20/C20)*100</f>
        <v>100</v>
      </c>
      <c r="I19" s="176"/>
      <c r="J19" s="83"/>
      <c r="K19" s="175">
        <f>SUM(G20/E20)*100</f>
        <v>100</v>
      </c>
      <c r="L19" s="176"/>
      <c r="M19" s="23"/>
      <c r="N19" s="5"/>
      <c r="P19" s="1"/>
    </row>
    <row r="20" spans="1:18" ht="13.5" thickBot="1" x14ac:dyDescent="0.25">
      <c r="A20" s="85" t="s">
        <v>4</v>
      </c>
      <c r="B20" s="120"/>
      <c r="C20" s="71">
        <f>SUM(C21:C22)</f>
        <v>113554065</v>
      </c>
      <c r="D20" s="120"/>
      <c r="E20" s="71">
        <f>SUM(E21:E22)</f>
        <v>113554065</v>
      </c>
      <c r="F20" s="70"/>
      <c r="G20" s="71">
        <f>SUM(G21:G22)</f>
        <v>113554065</v>
      </c>
      <c r="H20" s="177"/>
      <c r="I20" s="178"/>
      <c r="J20" s="74"/>
      <c r="K20" s="177"/>
      <c r="L20" s="178"/>
      <c r="M20" s="40"/>
      <c r="N20" s="5"/>
      <c r="O20" s="5"/>
      <c r="P20" s="1"/>
      <c r="R20" s="5"/>
    </row>
    <row r="21" spans="1:18" ht="13.5" thickBot="1" x14ac:dyDescent="0.25">
      <c r="A21" s="75" t="s">
        <v>5</v>
      </c>
      <c r="B21" s="121"/>
      <c r="C21" s="133">
        <v>113029833</v>
      </c>
      <c r="D21" s="121"/>
      <c r="E21" s="133">
        <v>113029833</v>
      </c>
      <c r="F21" s="76"/>
      <c r="G21" s="133">
        <v>113029833</v>
      </c>
      <c r="H21" s="77"/>
      <c r="I21" s="73">
        <f t="shared" si="0"/>
        <v>100</v>
      </c>
      <c r="J21" s="78"/>
      <c r="K21" s="74"/>
      <c r="L21" s="73">
        <f t="shared" si="1"/>
        <v>100</v>
      </c>
      <c r="M21" s="23"/>
      <c r="N21" s="5"/>
      <c r="O21" s="5"/>
      <c r="P21" s="1"/>
    </row>
    <row r="22" spans="1:18" ht="13.5" thickBot="1" x14ac:dyDescent="0.25">
      <c r="A22" s="75" t="s">
        <v>6</v>
      </c>
      <c r="B22" s="121"/>
      <c r="C22" s="133">
        <v>524232</v>
      </c>
      <c r="D22" s="121"/>
      <c r="E22" s="133">
        <v>524232</v>
      </c>
      <c r="F22" s="76"/>
      <c r="G22" s="133">
        <v>524232</v>
      </c>
      <c r="H22" s="77"/>
      <c r="I22" s="73">
        <f t="shared" si="0"/>
        <v>100</v>
      </c>
      <c r="J22" s="78"/>
      <c r="K22" s="78"/>
      <c r="L22" s="73">
        <f t="shared" si="1"/>
        <v>100</v>
      </c>
      <c r="M22" s="23"/>
      <c r="N22" s="5"/>
      <c r="O22" s="5"/>
      <c r="P22" s="1"/>
    </row>
    <row r="23" spans="1:18" ht="13.5" thickBot="1" x14ac:dyDescent="0.25">
      <c r="A23" s="75" t="s">
        <v>15</v>
      </c>
      <c r="B23" s="121"/>
      <c r="C23" s="133">
        <v>38381275</v>
      </c>
      <c r="D23" s="121"/>
      <c r="E23" s="133">
        <v>38381275</v>
      </c>
      <c r="F23" s="76"/>
      <c r="G23" s="133">
        <v>38381275</v>
      </c>
      <c r="H23" s="77"/>
      <c r="I23" s="73">
        <f t="shared" si="0"/>
        <v>100</v>
      </c>
      <c r="J23" s="78"/>
      <c r="K23" s="78"/>
      <c r="L23" s="73">
        <f t="shared" si="1"/>
        <v>100</v>
      </c>
      <c r="M23" s="23"/>
      <c r="N23" s="5"/>
      <c r="O23" s="5"/>
      <c r="P23" s="1"/>
    </row>
    <row r="24" spans="1:18" ht="13.5" thickBot="1" x14ac:dyDescent="0.25">
      <c r="A24" s="75" t="s">
        <v>35</v>
      </c>
      <c r="B24" s="121"/>
      <c r="C24" s="133">
        <v>1130299</v>
      </c>
      <c r="D24" s="121"/>
      <c r="E24" s="133">
        <v>1130299</v>
      </c>
      <c r="F24" s="76"/>
      <c r="G24" s="133">
        <v>1130299</v>
      </c>
      <c r="H24" s="77"/>
      <c r="I24" s="73">
        <f t="shared" si="0"/>
        <v>100</v>
      </c>
      <c r="J24" s="78"/>
      <c r="K24" s="78"/>
      <c r="L24" s="73">
        <f t="shared" si="1"/>
        <v>100</v>
      </c>
      <c r="M24" s="23"/>
      <c r="N24" s="5"/>
      <c r="O24" s="5"/>
      <c r="P24" s="1"/>
    </row>
    <row r="25" spans="1:18" ht="13.5" thickBot="1" x14ac:dyDescent="0.25">
      <c r="A25" s="75" t="s">
        <v>7</v>
      </c>
      <c r="B25" s="121"/>
      <c r="C25" s="133">
        <v>162</v>
      </c>
      <c r="D25" s="121"/>
      <c r="E25" s="133">
        <v>162</v>
      </c>
      <c r="F25" s="76"/>
      <c r="G25" s="133">
        <v>162</v>
      </c>
      <c r="H25" s="77"/>
      <c r="I25" s="73">
        <f t="shared" si="0"/>
        <v>100</v>
      </c>
      <c r="J25" s="78"/>
      <c r="K25" s="78"/>
      <c r="L25" s="73">
        <f t="shared" si="1"/>
        <v>100</v>
      </c>
      <c r="M25" s="40"/>
      <c r="N25" s="5"/>
      <c r="O25" s="5"/>
      <c r="P25" s="1" t="s">
        <v>2</v>
      </c>
    </row>
    <row r="26" spans="1:18" x14ac:dyDescent="0.2">
      <c r="A26" s="79" t="s">
        <v>8</v>
      </c>
      <c r="B26" s="125"/>
      <c r="C26" s="86"/>
      <c r="D26" s="125"/>
      <c r="E26" s="86"/>
      <c r="F26" s="80"/>
      <c r="G26" s="86"/>
      <c r="H26" s="175">
        <f>SUM(E27/C27)*100</f>
        <v>100</v>
      </c>
      <c r="I26" s="176"/>
      <c r="J26" s="81"/>
      <c r="K26" s="181">
        <f>SUM(G27/E27)*100</f>
        <v>100</v>
      </c>
      <c r="L26" s="176"/>
      <c r="M26" s="23"/>
      <c r="N26" s="5"/>
      <c r="O26" s="5"/>
      <c r="P26" s="1"/>
    </row>
    <row r="27" spans="1:18" ht="13.5" thickBot="1" x14ac:dyDescent="0.25">
      <c r="A27" s="79" t="s">
        <v>9</v>
      </c>
      <c r="B27" s="120"/>
      <c r="C27" s="71">
        <f>SUM(C21/C25/12)</f>
        <v>58142.918209876545</v>
      </c>
      <c r="D27" s="120"/>
      <c r="E27" s="71">
        <f>SUM(E21/E25/12)</f>
        <v>58142.918209876545</v>
      </c>
      <c r="F27" s="70"/>
      <c r="G27" s="71">
        <f>SUM(G21/G25/12)</f>
        <v>58142.918209876545</v>
      </c>
      <c r="H27" s="177"/>
      <c r="I27" s="178"/>
      <c r="J27" s="81"/>
      <c r="K27" s="182"/>
      <c r="L27" s="178"/>
      <c r="M27" s="40"/>
      <c r="N27" s="5"/>
      <c r="O27" s="5"/>
      <c r="P27" s="1"/>
    </row>
    <row r="28" spans="1:18" ht="15.75" customHeight="1" thickBot="1" x14ac:dyDescent="0.25">
      <c r="A28" s="63" t="s">
        <v>11</v>
      </c>
      <c r="B28" s="108"/>
      <c r="C28" s="108"/>
      <c r="D28" s="108"/>
      <c r="E28" s="108"/>
      <c r="F28" s="108"/>
      <c r="G28" s="108"/>
      <c r="H28" s="151"/>
      <c r="I28" s="106"/>
      <c r="J28" s="107"/>
      <c r="K28" s="107"/>
      <c r="L28" s="106"/>
      <c r="M28" s="23"/>
      <c r="N28" s="5"/>
      <c r="O28" s="5"/>
      <c r="P28" s="1"/>
    </row>
    <row r="29" spans="1:18" x14ac:dyDescent="0.2">
      <c r="A29" s="84" t="s">
        <v>3</v>
      </c>
      <c r="B29" s="126"/>
      <c r="C29" s="128"/>
      <c r="D29" s="126"/>
      <c r="E29" s="87"/>
      <c r="F29" s="67"/>
      <c r="G29" s="87"/>
      <c r="H29" s="175">
        <f>SUM(E30/C30)*100</f>
        <v>98.626305633534344</v>
      </c>
      <c r="I29" s="176"/>
      <c r="J29" s="83"/>
      <c r="K29" s="181">
        <f>SUM(G30/E30)*100</f>
        <v>100</v>
      </c>
      <c r="L29" s="176"/>
      <c r="M29" s="23"/>
      <c r="N29" s="5"/>
      <c r="O29" s="5"/>
      <c r="P29" s="1"/>
    </row>
    <row r="30" spans="1:18" ht="13.5" thickBot="1" x14ac:dyDescent="0.25">
      <c r="A30" s="85" t="s">
        <v>4</v>
      </c>
      <c r="B30" s="120"/>
      <c r="C30" s="71">
        <f>SUM(C31:C32)</f>
        <v>43677838</v>
      </c>
      <c r="D30" s="120"/>
      <c r="E30" s="71">
        <f>SUM(E31:E32)</f>
        <v>43077838</v>
      </c>
      <c r="F30" s="70"/>
      <c r="G30" s="71">
        <f>SUM(G31:G32)</f>
        <v>43077838</v>
      </c>
      <c r="H30" s="177"/>
      <c r="I30" s="178"/>
      <c r="J30" s="74"/>
      <c r="K30" s="182"/>
      <c r="L30" s="178"/>
      <c r="M30" s="23"/>
      <c r="N30" s="5"/>
      <c r="O30" s="5"/>
      <c r="P30" s="1"/>
    </row>
    <row r="31" spans="1:18" ht="13.5" thickBot="1" x14ac:dyDescent="0.25">
      <c r="A31" s="75" t="s">
        <v>5</v>
      </c>
      <c r="B31" s="121"/>
      <c r="C31" s="133">
        <v>43514477</v>
      </c>
      <c r="D31" s="121"/>
      <c r="E31" s="133">
        <v>42914477</v>
      </c>
      <c r="F31" s="76"/>
      <c r="G31" s="133">
        <v>42914477</v>
      </c>
      <c r="H31" s="77"/>
      <c r="I31" s="73">
        <f t="shared" si="0"/>
        <v>98.62114854327676</v>
      </c>
      <c r="J31" s="78"/>
      <c r="K31" s="78"/>
      <c r="L31" s="73">
        <f t="shared" si="1"/>
        <v>100</v>
      </c>
      <c r="M31" s="23"/>
      <c r="N31" s="5"/>
      <c r="O31" s="5"/>
      <c r="P31" s="1"/>
    </row>
    <row r="32" spans="1:18" ht="13.5" thickBot="1" x14ac:dyDescent="0.25">
      <c r="A32" s="75" t="s">
        <v>6</v>
      </c>
      <c r="B32" s="121"/>
      <c r="C32" s="133">
        <v>163361</v>
      </c>
      <c r="D32" s="121"/>
      <c r="E32" s="133">
        <v>163361</v>
      </c>
      <c r="F32" s="76"/>
      <c r="G32" s="133">
        <v>163361</v>
      </c>
      <c r="H32" s="77"/>
      <c r="I32" s="73">
        <f t="shared" si="0"/>
        <v>100</v>
      </c>
      <c r="J32" s="78"/>
      <c r="K32" s="78"/>
      <c r="L32" s="73">
        <f t="shared" si="1"/>
        <v>100</v>
      </c>
      <c r="M32" s="23"/>
      <c r="N32" s="5"/>
      <c r="O32" s="5"/>
      <c r="P32" s="1"/>
    </row>
    <row r="33" spans="1:16" ht="13.5" thickBot="1" x14ac:dyDescent="0.25">
      <c r="A33" s="75" t="s">
        <v>15</v>
      </c>
      <c r="B33" s="121"/>
      <c r="C33" s="133">
        <v>14763108</v>
      </c>
      <c r="D33" s="121"/>
      <c r="E33" s="133">
        <v>14560308</v>
      </c>
      <c r="F33" s="76"/>
      <c r="G33" s="133">
        <v>14560308</v>
      </c>
      <c r="H33" s="77"/>
      <c r="I33" s="73">
        <f t="shared" si="0"/>
        <v>98.626305517781205</v>
      </c>
      <c r="J33" s="78"/>
      <c r="K33" s="78"/>
      <c r="L33" s="73">
        <f t="shared" si="1"/>
        <v>100</v>
      </c>
      <c r="M33" s="40"/>
      <c r="N33" s="5"/>
      <c r="O33" s="5"/>
      <c r="P33" s="1"/>
    </row>
    <row r="34" spans="1:16" ht="13.5" thickBot="1" x14ac:dyDescent="0.25">
      <c r="A34" s="75" t="s">
        <v>35</v>
      </c>
      <c r="B34" s="121"/>
      <c r="C34" s="133">
        <v>435144</v>
      </c>
      <c r="D34" s="121"/>
      <c r="E34" s="133">
        <v>429144</v>
      </c>
      <c r="F34" s="76"/>
      <c r="G34" s="133">
        <v>429144</v>
      </c>
      <c r="H34" s="77"/>
      <c r="I34" s="73">
        <f t="shared" si="0"/>
        <v>98.621146103358896</v>
      </c>
      <c r="J34" s="78"/>
      <c r="K34" s="78"/>
      <c r="L34" s="73">
        <f t="shared" si="1"/>
        <v>100</v>
      </c>
      <c r="M34" s="23"/>
      <c r="N34" s="5"/>
      <c r="O34" s="5"/>
      <c r="P34" s="1"/>
    </row>
    <row r="35" spans="1:16" ht="13.5" thickBot="1" x14ac:dyDescent="0.25">
      <c r="A35" s="75" t="s">
        <v>7</v>
      </c>
      <c r="B35" s="121"/>
      <c r="C35" s="134">
        <v>84</v>
      </c>
      <c r="D35" s="121"/>
      <c r="E35" s="134">
        <v>84</v>
      </c>
      <c r="F35" s="76"/>
      <c r="G35" s="134">
        <v>84</v>
      </c>
      <c r="H35" s="77"/>
      <c r="I35" s="73">
        <f t="shared" si="0"/>
        <v>100</v>
      </c>
      <c r="J35" s="78"/>
      <c r="K35" s="78"/>
      <c r="L35" s="73">
        <f t="shared" si="1"/>
        <v>100</v>
      </c>
      <c r="M35" s="40"/>
      <c r="N35" s="5"/>
      <c r="O35" s="5"/>
      <c r="P35" s="1"/>
    </row>
    <row r="36" spans="1:16" x14ac:dyDescent="0.2">
      <c r="A36" s="79" t="s">
        <v>8</v>
      </c>
      <c r="B36" s="125"/>
      <c r="C36" s="88"/>
      <c r="D36" s="125"/>
      <c r="E36" s="88"/>
      <c r="F36" s="80"/>
      <c r="G36" s="88"/>
      <c r="H36" s="175">
        <f>SUM(E37/C37)*100</f>
        <v>98.621148543276746</v>
      </c>
      <c r="I36" s="176"/>
      <c r="J36" s="81"/>
      <c r="K36" s="181">
        <f>SUM(G37/E37)*100</f>
        <v>100</v>
      </c>
      <c r="L36" s="176"/>
      <c r="M36" s="23"/>
      <c r="N36" s="5"/>
      <c r="O36" s="5"/>
      <c r="P36" s="4"/>
    </row>
    <row r="37" spans="1:16" ht="13.5" thickBot="1" x14ac:dyDescent="0.25">
      <c r="A37" s="79" t="s">
        <v>9</v>
      </c>
      <c r="B37" s="120"/>
      <c r="C37" s="71">
        <f>SUM(C31/C35/12)</f>
        <v>43169.124007936509</v>
      </c>
      <c r="D37" s="120"/>
      <c r="E37" s="71">
        <f>SUM(E31/E35/12)</f>
        <v>42573.88591269841</v>
      </c>
      <c r="F37" s="70"/>
      <c r="G37" s="71">
        <f>SUM(G31/G35/12)</f>
        <v>42573.88591269841</v>
      </c>
      <c r="H37" s="177"/>
      <c r="I37" s="178"/>
      <c r="J37" s="81"/>
      <c r="K37" s="182"/>
      <c r="L37" s="178"/>
      <c r="M37" s="23"/>
      <c r="N37" s="5"/>
      <c r="O37" s="5"/>
      <c r="P37" s="1"/>
    </row>
    <row r="38" spans="1:16" ht="16.5" customHeight="1" thickBot="1" x14ac:dyDescent="0.25">
      <c r="A38" s="63" t="s">
        <v>12</v>
      </c>
      <c r="B38" s="108"/>
      <c r="C38" s="128"/>
      <c r="D38" s="128"/>
      <c r="E38" s="128"/>
      <c r="F38" s="128"/>
      <c r="G38" s="128"/>
      <c r="H38" s="152"/>
      <c r="I38" s="106"/>
      <c r="J38" s="107"/>
      <c r="K38" s="107"/>
      <c r="L38" s="106"/>
      <c r="M38" s="23"/>
      <c r="N38" s="5"/>
      <c r="O38" s="5"/>
      <c r="P38" s="1"/>
    </row>
    <row r="39" spans="1:16" x14ac:dyDescent="0.2">
      <c r="A39" s="84" t="s">
        <v>3</v>
      </c>
      <c r="B39" s="126"/>
      <c r="C39" s="124"/>
      <c r="D39" s="126"/>
      <c r="E39" s="124"/>
      <c r="F39" s="126"/>
      <c r="G39" s="124"/>
      <c r="H39" s="175">
        <f>SUM(E40/C40)*100</f>
        <v>100</v>
      </c>
      <c r="I39" s="176"/>
      <c r="J39" s="81"/>
      <c r="K39" s="175">
        <f>SUM(G40/E40)*100</f>
        <v>100</v>
      </c>
      <c r="L39" s="176"/>
      <c r="M39" s="23"/>
      <c r="N39" s="5"/>
      <c r="O39" s="5"/>
      <c r="P39" s="1"/>
    </row>
    <row r="40" spans="1:16" ht="13.5" thickBot="1" x14ac:dyDescent="0.25">
      <c r="A40" s="85" t="s">
        <v>4</v>
      </c>
      <c r="B40" s="120"/>
      <c r="C40" s="71">
        <f>SUM(C41:C42)</f>
        <v>54753605</v>
      </c>
      <c r="D40" s="120"/>
      <c r="E40" s="71">
        <f>SUM(E41:E42)</f>
        <v>54753605</v>
      </c>
      <c r="F40" s="120"/>
      <c r="G40" s="71">
        <f>SUM(G41:G42)</f>
        <v>54753605</v>
      </c>
      <c r="H40" s="177"/>
      <c r="I40" s="178"/>
      <c r="J40" s="81"/>
      <c r="K40" s="177"/>
      <c r="L40" s="178"/>
      <c r="M40" s="23"/>
      <c r="N40" s="5"/>
      <c r="O40" s="5"/>
      <c r="P40" s="1"/>
    </row>
    <row r="41" spans="1:16" ht="13.5" thickBot="1" x14ac:dyDescent="0.25">
      <c r="A41" s="85" t="s">
        <v>5</v>
      </c>
      <c r="B41" s="121"/>
      <c r="C41" s="133">
        <v>54629993</v>
      </c>
      <c r="D41" s="121"/>
      <c r="E41" s="133">
        <v>54629993</v>
      </c>
      <c r="F41" s="121"/>
      <c r="G41" s="133">
        <v>54629993</v>
      </c>
      <c r="H41" s="77"/>
      <c r="I41" s="73">
        <f t="shared" si="0"/>
        <v>100</v>
      </c>
      <c r="J41" s="74"/>
      <c r="K41" s="74"/>
      <c r="L41" s="73">
        <f t="shared" si="1"/>
        <v>100</v>
      </c>
      <c r="M41" s="23"/>
      <c r="N41" s="5"/>
      <c r="O41" s="5"/>
      <c r="P41" s="1"/>
    </row>
    <row r="42" spans="1:16" ht="13.5" thickBot="1" x14ac:dyDescent="0.25">
      <c r="A42" s="75" t="s">
        <v>6</v>
      </c>
      <c r="B42" s="121"/>
      <c r="C42" s="133">
        <v>123612</v>
      </c>
      <c r="D42" s="121"/>
      <c r="E42" s="133">
        <v>123612</v>
      </c>
      <c r="F42" s="121"/>
      <c r="G42" s="133">
        <v>123612</v>
      </c>
      <c r="H42" s="77"/>
      <c r="I42" s="73">
        <f t="shared" si="0"/>
        <v>100</v>
      </c>
      <c r="J42" s="78"/>
      <c r="K42" s="78"/>
      <c r="L42" s="73">
        <f t="shared" si="1"/>
        <v>100</v>
      </c>
      <c r="M42" s="23"/>
      <c r="N42" s="5"/>
      <c r="O42" s="5"/>
      <c r="P42" s="1"/>
    </row>
    <row r="43" spans="1:16" ht="13.5" thickBot="1" x14ac:dyDescent="0.25">
      <c r="A43" s="75" t="s">
        <v>15</v>
      </c>
      <c r="B43" s="121"/>
      <c r="C43" s="133">
        <v>18506719</v>
      </c>
      <c r="D43" s="121"/>
      <c r="E43" s="133">
        <v>18506719</v>
      </c>
      <c r="F43" s="121"/>
      <c r="G43" s="133">
        <v>18506719</v>
      </c>
      <c r="H43" s="77"/>
      <c r="I43" s="73">
        <f t="shared" si="0"/>
        <v>100</v>
      </c>
      <c r="J43" s="78"/>
      <c r="K43" s="78"/>
      <c r="L43" s="73">
        <f t="shared" si="1"/>
        <v>100</v>
      </c>
      <c r="M43" s="40"/>
      <c r="N43" s="5"/>
      <c r="O43" s="5"/>
      <c r="P43" s="1"/>
    </row>
    <row r="44" spans="1:16" ht="13.5" thickBot="1" x14ac:dyDescent="0.25">
      <c r="A44" s="75" t="s">
        <v>35</v>
      </c>
      <c r="B44" s="121"/>
      <c r="C44" s="133">
        <v>546300</v>
      </c>
      <c r="D44" s="121"/>
      <c r="E44" s="133">
        <v>546300</v>
      </c>
      <c r="F44" s="121"/>
      <c r="G44" s="133">
        <v>546300</v>
      </c>
      <c r="H44" s="77"/>
      <c r="I44" s="73">
        <f t="shared" si="0"/>
        <v>100</v>
      </c>
      <c r="J44" s="78"/>
      <c r="K44" s="78"/>
      <c r="L44" s="73">
        <f t="shared" si="1"/>
        <v>100</v>
      </c>
      <c r="M44" s="23"/>
      <c r="N44" s="5"/>
      <c r="O44" s="5"/>
      <c r="P44" s="1"/>
    </row>
    <row r="45" spans="1:16" ht="13.5" thickBot="1" x14ac:dyDescent="0.25">
      <c r="A45" s="75" t="s">
        <v>7</v>
      </c>
      <c r="B45" s="121"/>
      <c r="C45" s="133">
        <v>102</v>
      </c>
      <c r="D45" s="121"/>
      <c r="E45" s="133">
        <v>102</v>
      </c>
      <c r="F45" s="121"/>
      <c r="G45" s="133">
        <v>102</v>
      </c>
      <c r="H45" s="77"/>
      <c r="I45" s="73">
        <f t="shared" si="0"/>
        <v>100</v>
      </c>
      <c r="J45" s="78"/>
      <c r="K45" s="78"/>
      <c r="L45" s="73">
        <f t="shared" si="1"/>
        <v>100</v>
      </c>
      <c r="M45" s="40"/>
      <c r="N45" s="5"/>
      <c r="O45" s="5"/>
      <c r="P45" s="1"/>
    </row>
    <row r="46" spans="1:16" x14ac:dyDescent="0.2">
      <c r="A46" s="84" t="s">
        <v>8</v>
      </c>
      <c r="B46" s="126"/>
      <c r="C46" s="68"/>
      <c r="D46" s="126"/>
      <c r="E46" s="68"/>
      <c r="F46" s="126"/>
      <c r="G46" s="68"/>
      <c r="H46" s="175">
        <f>SUM(E47/C47)*100</f>
        <v>100</v>
      </c>
      <c r="I46" s="176"/>
      <c r="J46" s="81"/>
      <c r="K46" s="181">
        <f>SUM(G47/E47)*100</f>
        <v>100</v>
      </c>
      <c r="L46" s="176"/>
      <c r="M46" s="23"/>
      <c r="N46" s="5"/>
      <c r="O46" s="5"/>
      <c r="P46" s="1"/>
    </row>
    <row r="47" spans="1:16" ht="13.5" thickBot="1" x14ac:dyDescent="0.25">
      <c r="A47" s="85" t="s">
        <v>9</v>
      </c>
      <c r="B47" s="120"/>
      <c r="C47" s="71">
        <f>SUM(C41/C45/12)</f>
        <v>44632.347222222219</v>
      </c>
      <c r="D47" s="120"/>
      <c r="E47" s="71">
        <f>SUM(E41/E45/12)</f>
        <v>44632.347222222219</v>
      </c>
      <c r="F47" s="120"/>
      <c r="G47" s="71">
        <f>SUM(G41/G45/12)</f>
        <v>44632.347222222219</v>
      </c>
      <c r="H47" s="177"/>
      <c r="I47" s="178"/>
      <c r="J47" s="74"/>
      <c r="K47" s="182"/>
      <c r="L47" s="178"/>
      <c r="M47" s="23"/>
      <c r="N47" s="5"/>
      <c r="O47" s="5"/>
      <c r="P47" s="1"/>
    </row>
    <row r="48" spans="1:16" x14ac:dyDescent="0.2">
      <c r="A48" s="51"/>
      <c r="B48" s="52"/>
      <c r="C48" s="52"/>
      <c r="D48" s="52"/>
      <c r="E48" s="52"/>
      <c r="F48" s="52"/>
      <c r="G48" s="52"/>
      <c r="H48" s="53"/>
      <c r="I48" s="53"/>
      <c r="J48" s="53"/>
      <c r="K48" s="53"/>
      <c r="L48" s="53"/>
      <c r="M48" s="23"/>
      <c r="N48" s="5"/>
      <c r="O48" s="5"/>
      <c r="P48" s="1"/>
    </row>
    <row r="49" spans="1:16" ht="39" customHeight="1" x14ac:dyDescent="0.2">
      <c r="A49" s="51"/>
      <c r="B49" s="52"/>
      <c r="C49" s="52"/>
      <c r="D49" s="52"/>
      <c r="E49" s="52"/>
      <c r="F49" s="52"/>
      <c r="G49" s="52"/>
      <c r="H49" s="53"/>
      <c r="I49" s="53"/>
      <c r="J49" s="53"/>
      <c r="K49" s="53"/>
      <c r="L49" s="53"/>
      <c r="M49" s="23"/>
      <c r="N49" s="5"/>
      <c r="O49" s="5"/>
      <c r="P49" s="1"/>
    </row>
    <row r="50" spans="1:16" ht="13.5" thickBot="1" x14ac:dyDescent="0.25">
      <c r="A50" s="51"/>
      <c r="B50" s="52"/>
      <c r="C50" s="52"/>
      <c r="D50" s="52"/>
      <c r="E50" s="52"/>
      <c r="F50" s="52"/>
      <c r="G50" s="52"/>
      <c r="H50" s="53"/>
      <c r="I50" s="53"/>
      <c r="J50" s="53"/>
      <c r="K50" s="53"/>
      <c r="L50" s="53"/>
      <c r="M50" s="23"/>
      <c r="N50" s="5"/>
      <c r="O50" s="5"/>
      <c r="P50" s="1"/>
    </row>
    <row r="51" spans="1:16" ht="15.75" customHeight="1" x14ac:dyDescent="0.25">
      <c r="A51" s="18"/>
      <c r="B51" s="194" t="s">
        <v>32</v>
      </c>
      <c r="C51" s="195"/>
      <c r="D51" s="194" t="s">
        <v>33</v>
      </c>
      <c r="E51" s="195"/>
      <c r="F51" s="194" t="s">
        <v>36</v>
      </c>
      <c r="G51" s="195"/>
      <c r="H51" s="19"/>
      <c r="I51" s="20"/>
      <c r="J51" s="21"/>
      <c r="K51" s="19"/>
      <c r="L51" s="20"/>
      <c r="M51" s="22"/>
      <c r="N51" s="5"/>
      <c r="O51" s="5"/>
      <c r="P51" s="1"/>
    </row>
    <row r="52" spans="1:16" ht="15.75" customHeight="1" x14ac:dyDescent="0.25">
      <c r="A52" s="24" t="s">
        <v>17</v>
      </c>
      <c r="B52" s="196"/>
      <c r="C52" s="197"/>
      <c r="D52" s="196"/>
      <c r="E52" s="197"/>
      <c r="F52" s="196"/>
      <c r="G52" s="197"/>
      <c r="H52" s="183" t="s">
        <v>29</v>
      </c>
      <c r="I52" s="184"/>
      <c r="J52" s="25"/>
      <c r="K52" s="183" t="s">
        <v>30</v>
      </c>
      <c r="L52" s="184"/>
      <c r="M52" s="26"/>
      <c r="N52" s="5"/>
      <c r="O52" s="5"/>
      <c r="P52" s="1"/>
    </row>
    <row r="53" spans="1:16" ht="15.75" customHeight="1" x14ac:dyDescent="0.25">
      <c r="A53" s="27"/>
      <c r="B53" s="196"/>
      <c r="C53" s="197"/>
      <c r="D53" s="196"/>
      <c r="E53" s="197"/>
      <c r="F53" s="196"/>
      <c r="G53" s="197"/>
      <c r="H53" s="24"/>
      <c r="I53" s="28"/>
      <c r="J53" s="25"/>
      <c r="K53" s="24"/>
      <c r="L53" s="28"/>
      <c r="M53" s="34"/>
      <c r="N53" s="5"/>
      <c r="O53" s="5"/>
      <c r="P53" s="1"/>
    </row>
    <row r="54" spans="1:16" ht="16.5" thickBot="1" x14ac:dyDescent="0.3">
      <c r="A54" s="30"/>
      <c r="B54" s="198"/>
      <c r="C54" s="199"/>
      <c r="D54" s="198"/>
      <c r="E54" s="199"/>
      <c r="F54" s="198"/>
      <c r="G54" s="199"/>
      <c r="H54" s="31"/>
      <c r="I54" s="32"/>
      <c r="J54" s="33"/>
      <c r="K54" s="31"/>
      <c r="L54" s="32"/>
      <c r="M54" s="34"/>
      <c r="N54" s="5"/>
      <c r="O54" s="5"/>
      <c r="P54" s="1"/>
    </row>
    <row r="55" spans="1:16" ht="13.5" thickBot="1" x14ac:dyDescent="0.25">
      <c r="A55" s="35"/>
      <c r="B55" s="171">
        <v>1</v>
      </c>
      <c r="C55" s="172"/>
      <c r="D55" s="171">
        <v>2</v>
      </c>
      <c r="E55" s="172"/>
      <c r="F55" s="173">
        <v>3</v>
      </c>
      <c r="G55" s="174"/>
      <c r="H55" s="200">
        <v>4</v>
      </c>
      <c r="I55" s="201"/>
      <c r="J55" s="62">
        <v>5</v>
      </c>
      <c r="K55" s="200">
        <v>5</v>
      </c>
      <c r="L55" s="201"/>
      <c r="M55" s="37"/>
      <c r="N55" s="5"/>
      <c r="O55" s="5"/>
      <c r="P55" s="1"/>
    </row>
    <row r="56" spans="1:16" ht="18.75" customHeight="1" thickBot="1" x14ac:dyDescent="0.25">
      <c r="A56" s="63" t="s">
        <v>13</v>
      </c>
      <c r="B56" s="130"/>
      <c r="C56" s="130"/>
      <c r="D56" s="130"/>
      <c r="E56" s="130"/>
      <c r="F56" s="130"/>
      <c r="G56" s="130"/>
      <c r="H56" s="154"/>
      <c r="I56" s="154"/>
      <c r="J56" s="154"/>
      <c r="K56" s="154"/>
      <c r="L56" s="155"/>
      <c r="M56" s="23"/>
      <c r="N56" s="5"/>
      <c r="O56" s="5"/>
      <c r="P56" s="1"/>
    </row>
    <row r="57" spans="1:16" x14ac:dyDescent="0.2">
      <c r="A57" s="84" t="s">
        <v>3</v>
      </c>
      <c r="B57" s="126"/>
      <c r="C57" s="124"/>
      <c r="D57" s="126"/>
      <c r="E57" s="124"/>
      <c r="F57" s="126"/>
      <c r="G57" s="124"/>
      <c r="H57" s="149"/>
      <c r="I57" s="150"/>
      <c r="J57" s="151"/>
      <c r="K57" s="151"/>
      <c r="L57" s="150"/>
      <c r="M57" s="23"/>
      <c r="N57" s="5"/>
      <c r="O57" s="5"/>
      <c r="P57" s="1"/>
    </row>
    <row r="58" spans="1:16" ht="13.5" thickBot="1" x14ac:dyDescent="0.25">
      <c r="A58" s="85" t="s">
        <v>4</v>
      </c>
      <c r="B58" s="120"/>
      <c r="C58" s="71">
        <f>SUM(C59:C60)</f>
        <v>24244341</v>
      </c>
      <c r="D58" s="120"/>
      <c r="E58" s="71">
        <f>SUM(E59:E60)</f>
        <v>24244341</v>
      </c>
      <c r="F58" s="120"/>
      <c r="G58" s="71">
        <f>SUM(G59:G60)</f>
        <v>24244341</v>
      </c>
      <c r="H58" s="72"/>
      <c r="I58" s="73">
        <f t="shared" ref="I58:I63" si="2">SUM(E58/C58)*100</f>
        <v>100</v>
      </c>
      <c r="J58" s="74"/>
      <c r="K58" s="74"/>
      <c r="L58" s="73">
        <f t="shared" ref="L58:L63" si="3">SUM(G58/E58)*100</f>
        <v>100</v>
      </c>
      <c r="M58" s="40"/>
      <c r="N58" s="5"/>
      <c r="O58" s="5"/>
      <c r="P58" s="1"/>
    </row>
    <row r="59" spans="1:16" ht="13.5" thickBot="1" x14ac:dyDescent="0.25">
      <c r="A59" s="85" t="s">
        <v>5</v>
      </c>
      <c r="B59" s="129"/>
      <c r="C59" s="162">
        <v>24214541</v>
      </c>
      <c r="D59" s="129"/>
      <c r="E59" s="162">
        <v>24214541</v>
      </c>
      <c r="F59" s="129"/>
      <c r="G59" s="162">
        <v>24214541</v>
      </c>
      <c r="H59" s="72"/>
      <c r="I59" s="73">
        <f t="shared" si="2"/>
        <v>100</v>
      </c>
      <c r="J59" s="74"/>
      <c r="K59" s="74"/>
      <c r="L59" s="73">
        <f t="shared" si="3"/>
        <v>100</v>
      </c>
      <c r="M59" s="40"/>
      <c r="N59" s="5"/>
      <c r="O59" s="5"/>
      <c r="P59" s="1"/>
    </row>
    <row r="60" spans="1:16" ht="13.5" thickBot="1" x14ac:dyDescent="0.25">
      <c r="A60" s="75" t="s">
        <v>6</v>
      </c>
      <c r="B60" s="121"/>
      <c r="C60" s="133">
        <v>29800</v>
      </c>
      <c r="D60" s="121"/>
      <c r="E60" s="133">
        <v>29800</v>
      </c>
      <c r="F60" s="121"/>
      <c r="G60" s="133">
        <v>29800</v>
      </c>
      <c r="H60" s="77"/>
      <c r="I60" s="73">
        <f t="shared" si="2"/>
        <v>100</v>
      </c>
      <c r="J60" s="78"/>
      <c r="K60" s="78"/>
      <c r="L60" s="73">
        <f t="shared" si="3"/>
        <v>100</v>
      </c>
      <c r="M60" s="40"/>
      <c r="N60" s="5"/>
      <c r="O60" s="5"/>
      <c r="P60" s="1"/>
    </row>
    <row r="61" spans="1:16" ht="13.5" thickBot="1" x14ac:dyDescent="0.25">
      <c r="A61" s="75" t="s">
        <v>15</v>
      </c>
      <c r="B61" s="121"/>
      <c r="C61" s="133">
        <v>8194588</v>
      </c>
      <c r="D61" s="121"/>
      <c r="E61" s="133">
        <v>8194588</v>
      </c>
      <c r="F61" s="121"/>
      <c r="G61" s="133">
        <v>8194588</v>
      </c>
      <c r="H61" s="77"/>
      <c r="I61" s="73">
        <f t="shared" si="2"/>
        <v>100</v>
      </c>
      <c r="J61" s="78"/>
      <c r="K61" s="78"/>
      <c r="L61" s="73">
        <f t="shared" si="3"/>
        <v>100</v>
      </c>
      <c r="M61" s="40"/>
      <c r="N61" s="5"/>
      <c r="O61" s="5"/>
      <c r="P61" s="1"/>
    </row>
    <row r="62" spans="1:16" ht="13.5" thickBot="1" x14ac:dyDescent="0.25">
      <c r="A62" s="75" t="s">
        <v>35</v>
      </c>
      <c r="B62" s="121"/>
      <c r="C62" s="133">
        <v>242146</v>
      </c>
      <c r="D62" s="121"/>
      <c r="E62" s="133">
        <v>242146</v>
      </c>
      <c r="F62" s="121"/>
      <c r="G62" s="133">
        <v>242146</v>
      </c>
      <c r="H62" s="77"/>
      <c r="I62" s="73">
        <f t="shared" si="2"/>
        <v>100</v>
      </c>
      <c r="J62" s="78"/>
      <c r="K62" s="78"/>
      <c r="L62" s="73">
        <f t="shared" si="3"/>
        <v>100</v>
      </c>
      <c r="M62" s="40"/>
      <c r="N62" s="5"/>
      <c r="O62" s="5"/>
      <c r="P62" s="1"/>
    </row>
    <row r="63" spans="1:16" ht="13.5" thickBot="1" x14ac:dyDescent="0.25">
      <c r="A63" s="75" t="s">
        <v>7</v>
      </c>
      <c r="B63" s="121"/>
      <c r="C63" s="161">
        <v>38</v>
      </c>
      <c r="D63" s="121"/>
      <c r="E63" s="161">
        <v>38</v>
      </c>
      <c r="F63" s="121"/>
      <c r="G63" s="161">
        <v>38</v>
      </c>
      <c r="H63" s="77"/>
      <c r="I63" s="73">
        <f t="shared" si="2"/>
        <v>100</v>
      </c>
      <c r="J63" s="78"/>
      <c r="K63" s="78"/>
      <c r="L63" s="73">
        <f t="shared" si="3"/>
        <v>100</v>
      </c>
      <c r="M63" s="40"/>
      <c r="N63" s="5"/>
      <c r="O63" s="5"/>
      <c r="P63" s="1"/>
    </row>
    <row r="64" spans="1:16" x14ac:dyDescent="0.2">
      <c r="A64" s="79" t="s">
        <v>8</v>
      </c>
      <c r="B64" s="125"/>
      <c r="C64" s="86"/>
      <c r="D64" s="125"/>
      <c r="E64" s="86"/>
      <c r="F64" s="125"/>
      <c r="G64" s="86"/>
      <c r="H64" s="175">
        <f>SUM(E65/C65)*100</f>
        <v>100</v>
      </c>
      <c r="I64" s="176"/>
      <c r="J64" s="81"/>
      <c r="K64" s="175">
        <f>SUM(G65/E65)*100</f>
        <v>100</v>
      </c>
      <c r="L64" s="176"/>
      <c r="M64" s="40"/>
      <c r="N64" s="5"/>
      <c r="O64" s="5"/>
      <c r="P64" s="1"/>
    </row>
    <row r="65" spans="1:16" ht="13.5" thickBot="1" x14ac:dyDescent="0.25">
      <c r="A65" s="79" t="s">
        <v>9</v>
      </c>
      <c r="B65" s="120"/>
      <c r="C65" s="71">
        <f>SUM(C59/C63/12)</f>
        <v>53102.063596491229</v>
      </c>
      <c r="D65" s="120"/>
      <c r="E65" s="71">
        <f>SUM(E59/E63/12)</f>
        <v>53102.063596491229</v>
      </c>
      <c r="F65" s="120"/>
      <c r="G65" s="71">
        <f>SUM(G59/G63/12)</f>
        <v>53102.063596491229</v>
      </c>
      <c r="H65" s="177"/>
      <c r="I65" s="178"/>
      <c r="J65" s="81"/>
      <c r="K65" s="177"/>
      <c r="L65" s="178"/>
      <c r="M65" s="40"/>
      <c r="N65" s="5"/>
      <c r="O65" s="5"/>
      <c r="P65" s="1"/>
    </row>
    <row r="66" spans="1:16" ht="17.25" customHeight="1" thickBot="1" x14ac:dyDescent="0.25">
      <c r="A66" s="63" t="s">
        <v>27</v>
      </c>
      <c r="B66" s="130"/>
      <c r="C66" s="130"/>
      <c r="D66" s="130"/>
      <c r="E66" s="130"/>
      <c r="F66" s="130"/>
      <c r="G66" s="130"/>
      <c r="H66" s="156"/>
      <c r="I66" s="106"/>
      <c r="J66" s="154"/>
      <c r="K66" s="53"/>
      <c r="L66" s="106"/>
      <c r="M66" s="40"/>
      <c r="N66" s="5"/>
      <c r="O66" s="5"/>
      <c r="P66" s="1"/>
    </row>
    <row r="67" spans="1:16" x14ac:dyDescent="0.2">
      <c r="A67" s="84" t="s">
        <v>3</v>
      </c>
      <c r="B67" s="126"/>
      <c r="C67" s="124"/>
      <c r="D67" s="126"/>
      <c r="E67" s="124"/>
      <c r="F67" s="126"/>
      <c r="G67" s="124"/>
      <c r="H67" s="175">
        <f>SUM(E68/C68)*100</f>
        <v>100</v>
      </c>
      <c r="I67" s="176"/>
      <c r="J67" s="83"/>
      <c r="K67" s="175">
        <f>SUM(G68/E68)*100</f>
        <v>100</v>
      </c>
      <c r="L67" s="176"/>
      <c r="M67" s="40"/>
      <c r="N67" s="5"/>
      <c r="O67" s="5"/>
      <c r="P67" s="1"/>
    </row>
    <row r="68" spans="1:16" ht="13.5" thickBot="1" x14ac:dyDescent="0.25">
      <c r="A68" s="85" t="s">
        <v>4</v>
      </c>
      <c r="B68" s="120"/>
      <c r="C68" s="71">
        <f>SUM(C69:C70)</f>
        <v>9170901</v>
      </c>
      <c r="D68" s="120"/>
      <c r="E68" s="71">
        <f>SUM(E69:E70)</f>
        <v>9170901</v>
      </c>
      <c r="F68" s="120"/>
      <c r="G68" s="71">
        <f>SUM(G69:G70)</f>
        <v>9170901</v>
      </c>
      <c r="H68" s="177"/>
      <c r="I68" s="178"/>
      <c r="J68" s="74"/>
      <c r="K68" s="177"/>
      <c r="L68" s="178"/>
      <c r="M68" s="40"/>
      <c r="N68" s="5"/>
      <c r="O68" s="5"/>
      <c r="P68" s="1"/>
    </row>
    <row r="69" spans="1:16" ht="13.5" thickBot="1" x14ac:dyDescent="0.25">
      <c r="A69" s="75" t="s">
        <v>5</v>
      </c>
      <c r="B69" s="121"/>
      <c r="C69" s="133">
        <v>9120132</v>
      </c>
      <c r="D69" s="121"/>
      <c r="E69" s="133">
        <v>9120132</v>
      </c>
      <c r="F69" s="121"/>
      <c r="G69" s="133">
        <v>9120132</v>
      </c>
      <c r="H69" s="93"/>
      <c r="I69" s="73">
        <f>SUM(E69/C69)*100</f>
        <v>100</v>
      </c>
      <c r="J69" s="78"/>
      <c r="K69" s="74"/>
      <c r="L69" s="73">
        <f>SUM(G69/E69)*100</f>
        <v>100</v>
      </c>
      <c r="M69" s="40"/>
      <c r="N69" s="5"/>
      <c r="O69" s="5"/>
      <c r="P69" s="1"/>
    </row>
    <row r="70" spans="1:16" ht="13.5" thickBot="1" x14ac:dyDescent="0.25">
      <c r="A70" s="75" t="s">
        <v>6</v>
      </c>
      <c r="B70" s="121"/>
      <c r="C70" s="133">
        <v>50769</v>
      </c>
      <c r="D70" s="121"/>
      <c r="E70" s="133">
        <v>50769</v>
      </c>
      <c r="F70" s="121"/>
      <c r="G70" s="133">
        <v>50769</v>
      </c>
      <c r="H70" s="93"/>
      <c r="I70" s="73">
        <f>SUM(E70/C70)*100</f>
        <v>100</v>
      </c>
      <c r="J70" s="78"/>
      <c r="K70" s="78"/>
      <c r="L70" s="73">
        <f>SUM(G70/E70)*100</f>
        <v>100</v>
      </c>
      <c r="M70" s="40"/>
      <c r="N70" s="5"/>
      <c r="O70" s="5"/>
      <c r="P70" s="1"/>
    </row>
    <row r="71" spans="1:16" ht="13.5" thickBot="1" x14ac:dyDescent="0.25">
      <c r="A71" s="75" t="s">
        <v>15</v>
      </c>
      <c r="B71" s="121"/>
      <c r="C71" s="133">
        <v>3099764</v>
      </c>
      <c r="D71" s="121"/>
      <c r="E71" s="133">
        <v>3099764</v>
      </c>
      <c r="F71" s="121"/>
      <c r="G71" s="133">
        <v>3099764</v>
      </c>
      <c r="H71" s="93"/>
      <c r="I71" s="73">
        <f>SUM(E71/C71)*100</f>
        <v>100</v>
      </c>
      <c r="J71" s="78"/>
      <c r="K71" s="78"/>
      <c r="L71" s="73">
        <f>SUM(G71/E71)*100</f>
        <v>100</v>
      </c>
      <c r="M71" s="40"/>
      <c r="N71" s="5"/>
      <c r="O71" s="5"/>
      <c r="P71" s="1"/>
    </row>
    <row r="72" spans="1:16" ht="13.5" thickBot="1" x14ac:dyDescent="0.25">
      <c r="A72" s="75" t="s">
        <v>35</v>
      </c>
      <c r="B72" s="121"/>
      <c r="C72" s="133">
        <v>91201</v>
      </c>
      <c r="D72" s="121"/>
      <c r="E72" s="133">
        <v>91201</v>
      </c>
      <c r="F72" s="121"/>
      <c r="G72" s="133">
        <v>91201</v>
      </c>
      <c r="H72" s="93"/>
      <c r="I72" s="73">
        <f>SUM(E72/C72)*100</f>
        <v>100</v>
      </c>
      <c r="J72" s="78"/>
      <c r="K72" s="78"/>
      <c r="L72" s="73">
        <f>SUM(G72/E72)*100</f>
        <v>100</v>
      </c>
      <c r="M72" s="40"/>
      <c r="N72" s="5"/>
      <c r="O72" s="5"/>
      <c r="P72" s="1"/>
    </row>
    <row r="73" spans="1:16" ht="13.5" thickBot="1" x14ac:dyDescent="0.25">
      <c r="A73" s="75" t="s">
        <v>7</v>
      </c>
      <c r="B73" s="121"/>
      <c r="C73" s="133">
        <v>14</v>
      </c>
      <c r="D73" s="121"/>
      <c r="E73" s="133">
        <v>14</v>
      </c>
      <c r="F73" s="121"/>
      <c r="G73" s="133">
        <v>14</v>
      </c>
      <c r="H73" s="93"/>
      <c r="I73" s="73">
        <f>SUM(E73/C73)*100</f>
        <v>100</v>
      </c>
      <c r="J73" s="78"/>
      <c r="K73" s="83"/>
      <c r="L73" s="73">
        <f>SUM(G73/E73)*100</f>
        <v>100</v>
      </c>
      <c r="M73" s="40"/>
      <c r="N73" s="5"/>
      <c r="O73" s="5"/>
      <c r="P73" s="1"/>
    </row>
    <row r="74" spans="1:16" x14ac:dyDescent="0.2">
      <c r="A74" s="79" t="s">
        <v>8</v>
      </c>
      <c r="B74" s="125"/>
      <c r="C74" s="86"/>
      <c r="D74" s="125"/>
      <c r="E74" s="86"/>
      <c r="F74" s="125"/>
      <c r="G74" s="86"/>
      <c r="H74" s="175">
        <f>SUM(E75/C75)*100</f>
        <v>100</v>
      </c>
      <c r="I74" s="176"/>
      <c r="J74" s="81"/>
      <c r="K74" s="175">
        <f>SUM(G75/E75)*100</f>
        <v>100</v>
      </c>
      <c r="L74" s="176"/>
      <c r="M74" s="40"/>
      <c r="N74" s="5"/>
      <c r="O74" s="5"/>
      <c r="P74" s="1"/>
    </row>
    <row r="75" spans="1:16" ht="13.5" thickBot="1" x14ac:dyDescent="0.25">
      <c r="A75" s="79" t="s">
        <v>9</v>
      </c>
      <c r="B75" s="120"/>
      <c r="C75" s="71">
        <f>SUM(C69/C73/12)</f>
        <v>54286.5</v>
      </c>
      <c r="D75" s="120"/>
      <c r="E75" s="71">
        <f>SUM(E69/E73/12)</f>
        <v>54286.5</v>
      </c>
      <c r="F75" s="120"/>
      <c r="G75" s="71">
        <f>SUM(G69/G73/12)</f>
        <v>54286.5</v>
      </c>
      <c r="H75" s="177"/>
      <c r="I75" s="178"/>
      <c r="J75" s="81"/>
      <c r="K75" s="177"/>
      <c r="L75" s="178"/>
      <c r="M75" s="40"/>
      <c r="N75" s="5"/>
      <c r="O75" s="5"/>
      <c r="P75" s="1"/>
    </row>
    <row r="76" spans="1:16" ht="18" customHeight="1" thickBot="1" x14ac:dyDescent="0.25">
      <c r="A76" s="63" t="s">
        <v>34</v>
      </c>
      <c r="B76" s="130"/>
      <c r="C76" s="130"/>
      <c r="D76" s="130"/>
      <c r="E76" s="130"/>
      <c r="F76" s="130"/>
      <c r="G76" s="130"/>
      <c r="H76" s="156"/>
      <c r="I76" s="159"/>
      <c r="J76" s="154"/>
      <c r="K76" s="154"/>
      <c r="L76" s="160"/>
      <c r="M76" s="23"/>
      <c r="N76" s="5"/>
      <c r="O76" s="5"/>
      <c r="P76" s="1"/>
    </row>
    <row r="77" spans="1:16" ht="13.5" customHeight="1" x14ac:dyDescent="0.2">
      <c r="A77" s="84" t="s">
        <v>3</v>
      </c>
      <c r="B77" s="126"/>
      <c r="C77" s="124"/>
      <c r="D77" s="126"/>
      <c r="E77" s="124"/>
      <c r="F77" s="126"/>
      <c r="G77" s="124"/>
      <c r="H77" s="175">
        <f>SUM(E78/C78)*100</f>
        <v>100</v>
      </c>
      <c r="I77" s="176"/>
      <c r="J77" s="151"/>
      <c r="K77" s="175">
        <f>SUM(G78/E78)*100</f>
        <v>100</v>
      </c>
      <c r="L77" s="176"/>
      <c r="M77" s="23"/>
      <c r="N77" s="5"/>
      <c r="O77" s="5"/>
      <c r="P77" s="1"/>
    </row>
    <row r="78" spans="1:16" ht="13.5" customHeight="1" thickBot="1" x14ac:dyDescent="0.25">
      <c r="A78" s="85" t="s">
        <v>4</v>
      </c>
      <c r="B78" s="120"/>
      <c r="C78" s="71">
        <f>SUM(C79:C80)</f>
        <v>73180856</v>
      </c>
      <c r="D78" s="120"/>
      <c r="E78" s="71">
        <f>SUM(E79:E80)</f>
        <v>73180856</v>
      </c>
      <c r="F78" s="120"/>
      <c r="G78" s="71">
        <f>SUM(G79:G80)</f>
        <v>73180856</v>
      </c>
      <c r="H78" s="177"/>
      <c r="I78" s="178"/>
      <c r="J78" s="74"/>
      <c r="K78" s="177"/>
      <c r="L78" s="178"/>
      <c r="M78" s="23"/>
      <c r="N78" s="5"/>
      <c r="O78" s="5"/>
      <c r="P78" s="1"/>
    </row>
    <row r="79" spans="1:16" ht="13.5" customHeight="1" thickBot="1" x14ac:dyDescent="0.25">
      <c r="A79" s="75" t="s">
        <v>5</v>
      </c>
      <c r="B79" s="121"/>
      <c r="C79" s="133">
        <v>72880856</v>
      </c>
      <c r="D79" s="121"/>
      <c r="E79" s="133">
        <v>72880856</v>
      </c>
      <c r="F79" s="121"/>
      <c r="G79" s="133">
        <v>72880856</v>
      </c>
      <c r="H79" s="93"/>
      <c r="I79" s="73">
        <f>SUM(E79/C79)*100</f>
        <v>100</v>
      </c>
      <c r="J79" s="78"/>
      <c r="K79" s="74"/>
      <c r="L79" s="73">
        <f>SUM(G79/E79)*100</f>
        <v>100</v>
      </c>
      <c r="M79" s="23"/>
      <c r="N79" s="5"/>
      <c r="O79" s="5"/>
      <c r="P79" s="1"/>
    </row>
    <row r="80" spans="1:16" ht="13.5" customHeight="1" thickBot="1" x14ac:dyDescent="0.25">
      <c r="A80" s="75" t="s">
        <v>6</v>
      </c>
      <c r="B80" s="121"/>
      <c r="C80" s="133">
        <v>300000</v>
      </c>
      <c r="D80" s="121"/>
      <c r="E80" s="133">
        <v>300000</v>
      </c>
      <c r="F80" s="121"/>
      <c r="G80" s="133">
        <v>300000</v>
      </c>
      <c r="H80" s="93"/>
      <c r="I80" s="73">
        <f>SUM(E80/C80)*100</f>
        <v>100</v>
      </c>
      <c r="J80" s="78"/>
      <c r="K80" s="78"/>
      <c r="L80" s="73">
        <f>SUM(G80/E80)*100</f>
        <v>100</v>
      </c>
      <c r="M80" s="23"/>
      <c r="N80" s="5"/>
      <c r="O80" s="5"/>
      <c r="P80" s="1"/>
    </row>
    <row r="81" spans="1:19" ht="13.5" customHeight="1" thickBot="1" x14ac:dyDescent="0.25">
      <c r="A81" s="75" t="s">
        <v>15</v>
      </c>
      <c r="B81" s="121"/>
      <c r="C81" s="133">
        <v>24735130</v>
      </c>
      <c r="D81" s="121"/>
      <c r="E81" s="133">
        <v>24735130</v>
      </c>
      <c r="F81" s="121"/>
      <c r="G81" s="133">
        <v>24735130</v>
      </c>
      <c r="H81" s="93"/>
      <c r="I81" s="73">
        <f>SUM(E81/C81)*100</f>
        <v>100</v>
      </c>
      <c r="J81" s="78"/>
      <c r="K81" s="78"/>
      <c r="L81" s="73">
        <f>SUM(G81/E81)*100</f>
        <v>100</v>
      </c>
      <c r="M81" s="23"/>
      <c r="N81" s="5"/>
      <c r="O81" s="5"/>
      <c r="P81" s="1"/>
    </row>
    <row r="82" spans="1:19" ht="13.5" customHeight="1" thickBot="1" x14ac:dyDescent="0.25">
      <c r="A82" s="75" t="s">
        <v>35</v>
      </c>
      <c r="B82" s="121"/>
      <c r="C82" s="133">
        <v>728808</v>
      </c>
      <c r="D82" s="121"/>
      <c r="E82" s="133">
        <v>728808</v>
      </c>
      <c r="F82" s="121"/>
      <c r="G82" s="133">
        <v>728808</v>
      </c>
      <c r="H82" s="93"/>
      <c r="I82" s="73">
        <f>SUM(E82/C82)*100</f>
        <v>100</v>
      </c>
      <c r="J82" s="78"/>
      <c r="K82" s="78"/>
      <c r="L82" s="73">
        <f>SUM(G82/E82)*100</f>
        <v>100</v>
      </c>
      <c r="M82" s="23"/>
      <c r="N82" s="5"/>
      <c r="O82" s="5"/>
      <c r="P82" s="1"/>
    </row>
    <row r="83" spans="1:19" ht="13.5" customHeight="1" thickBot="1" x14ac:dyDescent="0.25">
      <c r="A83" s="75" t="s">
        <v>7</v>
      </c>
      <c r="B83" s="121"/>
      <c r="C83" s="133">
        <v>108</v>
      </c>
      <c r="D83" s="121"/>
      <c r="E83" s="133">
        <v>108</v>
      </c>
      <c r="F83" s="121"/>
      <c r="G83" s="133">
        <v>108</v>
      </c>
      <c r="H83" s="93"/>
      <c r="I83" s="73">
        <f>SUM(E83/C83)*100</f>
        <v>100</v>
      </c>
      <c r="J83" s="78"/>
      <c r="K83" s="83"/>
      <c r="L83" s="73">
        <f>SUM(G83/E83)*100</f>
        <v>100</v>
      </c>
      <c r="M83" s="23"/>
      <c r="N83" s="5"/>
      <c r="O83" s="5"/>
      <c r="P83" s="1"/>
    </row>
    <row r="84" spans="1:19" ht="13.5" customHeight="1" x14ac:dyDescent="0.2">
      <c r="A84" s="79" t="s">
        <v>8</v>
      </c>
      <c r="B84" s="125"/>
      <c r="C84" s="86"/>
      <c r="D84" s="125"/>
      <c r="E84" s="86"/>
      <c r="F84" s="125"/>
      <c r="G84" s="86"/>
      <c r="H84" s="175">
        <f>SUM(E85/C85)*100</f>
        <v>100</v>
      </c>
      <c r="I84" s="176"/>
      <c r="J84" s="81"/>
      <c r="K84" s="175">
        <f>SUM(G85/E85)*100</f>
        <v>100</v>
      </c>
      <c r="L84" s="176"/>
      <c r="M84" s="23"/>
      <c r="N84" s="5"/>
      <c r="O84" s="5"/>
      <c r="P84" s="1"/>
    </row>
    <row r="85" spans="1:19" ht="13.5" customHeight="1" thickBot="1" x14ac:dyDescent="0.25">
      <c r="A85" s="79" t="s">
        <v>9</v>
      </c>
      <c r="B85" s="120"/>
      <c r="C85" s="71">
        <f>SUM(C79/C83/12)</f>
        <v>56235.228395061735</v>
      </c>
      <c r="D85" s="120"/>
      <c r="E85" s="71">
        <f>SUM(E79/E83/12)</f>
        <v>56235.228395061735</v>
      </c>
      <c r="F85" s="120"/>
      <c r="G85" s="71">
        <f>SUM(G79/G83/12)</f>
        <v>56235.228395061735</v>
      </c>
      <c r="H85" s="177"/>
      <c r="I85" s="178"/>
      <c r="J85" s="81"/>
      <c r="K85" s="177"/>
      <c r="L85" s="178"/>
      <c r="M85" s="23"/>
      <c r="N85" s="5"/>
      <c r="O85" s="5"/>
      <c r="P85" s="1"/>
    </row>
    <row r="86" spans="1:19" ht="13.5" thickBot="1" x14ac:dyDescent="0.25">
      <c r="A86" s="63" t="s">
        <v>14</v>
      </c>
      <c r="B86" s="82"/>
      <c r="C86" s="82"/>
      <c r="D86" s="108"/>
      <c r="E86" s="108"/>
      <c r="F86" s="108"/>
      <c r="G86" s="108"/>
      <c r="H86" s="107"/>
      <c r="I86" s="106"/>
      <c r="J86" s="107"/>
      <c r="K86" s="107"/>
      <c r="L86" s="106"/>
      <c r="M86" s="23"/>
      <c r="N86" s="5"/>
      <c r="O86" s="5"/>
      <c r="P86" s="1"/>
    </row>
    <row r="87" spans="1:19" x14ac:dyDescent="0.2">
      <c r="A87" s="84" t="s">
        <v>3</v>
      </c>
      <c r="B87" s="87"/>
      <c r="C87" s="68"/>
      <c r="D87" s="126"/>
      <c r="E87" s="68"/>
      <c r="F87" s="67"/>
      <c r="G87" s="68"/>
      <c r="H87" s="175">
        <f>SUM(E88/C88)*100</f>
        <v>89.874753727113344</v>
      </c>
      <c r="I87" s="176"/>
      <c r="J87" s="83"/>
      <c r="K87" s="175">
        <f>SUM(G88/E88)*100</f>
        <v>100</v>
      </c>
      <c r="L87" s="176"/>
      <c r="M87" s="23"/>
      <c r="N87" s="5"/>
      <c r="O87" s="5"/>
      <c r="P87" s="1"/>
      <c r="Q87" s="23"/>
    </row>
    <row r="88" spans="1:19" ht="13.5" thickBot="1" x14ac:dyDescent="0.25">
      <c r="A88" s="85" t="s">
        <v>4</v>
      </c>
      <c r="B88" s="95"/>
      <c r="C88" s="71">
        <f t="shared" ref="C88:C93" si="4">SUM(C10+C20+C30+C40+C58+C68+C78)</f>
        <v>657521123</v>
      </c>
      <c r="D88" s="120"/>
      <c r="E88" s="71">
        <f t="shared" ref="E88:E93" si="5">SUM(E68+E58+E40+E30+E20+E10+E78)</f>
        <v>590945490</v>
      </c>
      <c r="F88" s="70"/>
      <c r="G88" s="71">
        <f t="shared" ref="G88:G93" si="6">SUM(G68+G58+G40+G30+G20+G10+G78)</f>
        <v>590945490</v>
      </c>
      <c r="H88" s="177"/>
      <c r="I88" s="178"/>
      <c r="J88" s="74"/>
      <c r="K88" s="177"/>
      <c r="L88" s="178"/>
      <c r="M88" s="40"/>
      <c r="N88" s="5"/>
      <c r="O88" s="5"/>
      <c r="P88" s="5"/>
      <c r="Q88" s="5"/>
      <c r="R88" s="1"/>
      <c r="S88" s="1"/>
    </row>
    <row r="89" spans="1:19" ht="13.5" thickBot="1" x14ac:dyDescent="0.25">
      <c r="A89" s="75" t="s">
        <v>5</v>
      </c>
      <c r="B89" s="96"/>
      <c r="C89" s="71">
        <f t="shared" si="4"/>
        <v>645582727</v>
      </c>
      <c r="D89" s="131"/>
      <c r="E89" s="71">
        <f t="shared" si="5"/>
        <v>582905717</v>
      </c>
      <c r="F89" s="96"/>
      <c r="G89" s="71">
        <f t="shared" si="6"/>
        <v>582905717</v>
      </c>
      <c r="H89" s="77"/>
      <c r="I89" s="73">
        <f>SUM(E89/C89)*100</f>
        <v>90.291405364691542</v>
      </c>
      <c r="J89" s="78"/>
      <c r="K89" s="77"/>
      <c r="L89" s="73">
        <f>SUM(G89/E89)*100</f>
        <v>100</v>
      </c>
      <c r="M89" s="40"/>
      <c r="N89" s="5"/>
      <c r="O89" s="5"/>
      <c r="P89" s="5"/>
      <c r="Q89" s="5"/>
      <c r="R89" s="1"/>
      <c r="S89" s="1"/>
    </row>
    <row r="90" spans="1:19" ht="13.5" thickBot="1" x14ac:dyDescent="0.25">
      <c r="A90" s="75" t="s">
        <v>6</v>
      </c>
      <c r="B90" s="96"/>
      <c r="C90" s="71">
        <f t="shared" si="4"/>
        <v>11938396</v>
      </c>
      <c r="D90" s="131"/>
      <c r="E90" s="71">
        <f t="shared" si="5"/>
        <v>8039773</v>
      </c>
      <c r="F90" s="96"/>
      <c r="G90" s="71">
        <f t="shared" si="6"/>
        <v>8039773</v>
      </c>
      <c r="H90" s="77"/>
      <c r="I90" s="73">
        <f>SUM(E90/C90)*100</f>
        <v>67.343829104010283</v>
      </c>
      <c r="J90" s="78"/>
      <c r="K90" s="77"/>
      <c r="L90" s="73">
        <f>SUM(G90/E90)*100</f>
        <v>100</v>
      </c>
      <c r="M90" s="40"/>
      <c r="N90" s="5"/>
      <c r="O90" s="5"/>
      <c r="P90" s="5"/>
      <c r="Q90" s="5"/>
      <c r="R90" s="1"/>
      <c r="S90" s="1"/>
    </row>
    <row r="91" spans="1:19" ht="13.5" thickBot="1" x14ac:dyDescent="0.25">
      <c r="A91" s="75" t="s">
        <v>15</v>
      </c>
      <c r="B91" s="96"/>
      <c r="C91" s="71">
        <f t="shared" si="4"/>
        <v>222242142</v>
      </c>
      <c r="D91" s="131"/>
      <c r="E91" s="71">
        <f t="shared" si="5"/>
        <v>199739576</v>
      </c>
      <c r="F91" s="96"/>
      <c r="G91" s="71">
        <f t="shared" si="6"/>
        <v>199739576</v>
      </c>
      <c r="H91" s="77"/>
      <c r="I91" s="73">
        <f>SUM(E91/C91)*100</f>
        <v>89.874752917023272</v>
      </c>
      <c r="J91" s="78"/>
      <c r="K91" s="77"/>
      <c r="L91" s="73">
        <f>SUM(G91/E91)*100</f>
        <v>100</v>
      </c>
      <c r="M91" s="40"/>
      <c r="N91" s="5"/>
      <c r="O91" s="5"/>
      <c r="P91" s="5"/>
      <c r="Q91" s="5"/>
      <c r="S91" s="1"/>
    </row>
    <row r="92" spans="1:19" ht="13.5" thickBot="1" x14ac:dyDescent="0.25">
      <c r="A92" s="75" t="s">
        <v>35</v>
      </c>
      <c r="B92" s="96"/>
      <c r="C92" s="71">
        <f t="shared" si="4"/>
        <v>6455826</v>
      </c>
      <c r="D92" s="131"/>
      <c r="E92" s="71">
        <f t="shared" si="5"/>
        <v>5829056</v>
      </c>
      <c r="F92" s="96"/>
      <c r="G92" s="71">
        <f t="shared" si="6"/>
        <v>5829056</v>
      </c>
      <c r="H92" s="77"/>
      <c r="I92" s="73">
        <f>SUM(E92/C92)*100</f>
        <v>90.291405003790373</v>
      </c>
      <c r="J92" s="78"/>
      <c r="K92" s="77"/>
      <c r="L92" s="73">
        <f>SUM(G92/E92)*100</f>
        <v>100</v>
      </c>
      <c r="M92" s="40"/>
      <c r="N92" s="5"/>
      <c r="O92" s="5"/>
      <c r="P92" s="5"/>
      <c r="Q92" s="5"/>
      <c r="S92" s="1"/>
    </row>
    <row r="93" spans="1:19" ht="13.5" thickBot="1" x14ac:dyDescent="0.25">
      <c r="A93" s="75" t="s">
        <v>7</v>
      </c>
      <c r="B93" s="96"/>
      <c r="C93" s="97">
        <f t="shared" si="4"/>
        <v>967</v>
      </c>
      <c r="D93" s="132"/>
      <c r="E93" s="97">
        <f t="shared" si="5"/>
        <v>924</v>
      </c>
      <c r="F93" s="98"/>
      <c r="G93" s="97">
        <f t="shared" si="6"/>
        <v>924</v>
      </c>
      <c r="H93" s="77"/>
      <c r="I93" s="73">
        <f>SUM(E93/C93)*100</f>
        <v>95.553257497414691</v>
      </c>
      <c r="J93" s="78"/>
      <c r="K93" s="77"/>
      <c r="L93" s="73">
        <f>SUM(G93/E93)*100</f>
        <v>100</v>
      </c>
      <c r="M93" s="40"/>
      <c r="N93" s="5"/>
      <c r="O93" s="5"/>
      <c r="P93" s="5"/>
      <c r="Q93" s="5"/>
      <c r="R93" s="1"/>
      <c r="S93" s="1"/>
    </row>
    <row r="94" spans="1:19" x14ac:dyDescent="0.2">
      <c r="A94" s="79" t="s">
        <v>8</v>
      </c>
      <c r="B94" s="80"/>
      <c r="C94" s="86"/>
      <c r="D94" s="125"/>
      <c r="E94" s="86"/>
      <c r="F94" s="80"/>
      <c r="G94" s="86"/>
      <c r="H94" s="175">
        <f>SUM(E95/C95)*100</f>
        <v>94.493278125169624</v>
      </c>
      <c r="I94" s="176"/>
      <c r="J94" s="81"/>
      <c r="K94" s="175">
        <f>SUM(G95/E95)*100</f>
        <v>100</v>
      </c>
      <c r="L94" s="176"/>
      <c r="M94" s="40"/>
      <c r="N94" s="5"/>
      <c r="O94" s="5"/>
      <c r="P94" s="5"/>
      <c r="Q94" s="5"/>
      <c r="R94" s="1"/>
      <c r="S94" s="1"/>
    </row>
    <row r="95" spans="1:19" ht="13.5" thickBot="1" x14ac:dyDescent="0.25">
      <c r="A95" s="85" t="s">
        <v>9</v>
      </c>
      <c r="B95" s="70"/>
      <c r="C95" s="71">
        <f>SUM(C89/C93/12)</f>
        <v>55634.499052051018</v>
      </c>
      <c r="D95" s="120"/>
      <c r="E95" s="71">
        <f>SUM(E89/E93/12)</f>
        <v>52570.861922799428</v>
      </c>
      <c r="F95" s="70"/>
      <c r="G95" s="71">
        <f>SUM(G89/G93/12)</f>
        <v>52570.861922799428</v>
      </c>
      <c r="H95" s="177"/>
      <c r="I95" s="178"/>
      <c r="J95" s="74"/>
      <c r="K95" s="177"/>
      <c r="L95" s="178"/>
      <c r="M95" s="40"/>
      <c r="N95" s="5"/>
      <c r="O95" s="5"/>
      <c r="P95" s="5"/>
      <c r="Q95" s="5"/>
      <c r="R95" s="1"/>
    </row>
    <row r="96" spans="1:19" x14ac:dyDescent="0.2">
      <c r="A96" s="54"/>
      <c r="B96" s="52"/>
      <c r="C96" s="52"/>
      <c r="D96" s="52"/>
      <c r="E96" s="52"/>
      <c r="F96" s="52"/>
      <c r="G96" s="52"/>
      <c r="H96" s="53"/>
      <c r="I96" s="53"/>
      <c r="J96" s="53"/>
      <c r="K96" s="53"/>
      <c r="L96" s="53"/>
      <c r="M96" s="23"/>
      <c r="N96" s="5"/>
      <c r="O96" s="1"/>
      <c r="P96" s="1"/>
    </row>
    <row r="97" spans="1:16" x14ac:dyDescent="0.2">
      <c r="A97" s="55"/>
      <c r="B97" s="52"/>
      <c r="C97" s="52"/>
      <c r="D97" s="52"/>
      <c r="E97" s="52"/>
      <c r="F97" s="52"/>
      <c r="G97" s="52"/>
      <c r="H97" s="53"/>
      <c r="I97" s="53"/>
      <c r="J97" s="53"/>
      <c r="K97" s="53"/>
      <c r="L97" s="53"/>
      <c r="M97" s="23"/>
      <c r="N97" s="5"/>
      <c r="O97" s="1"/>
      <c r="P97" s="1"/>
    </row>
    <row r="98" spans="1:16" x14ac:dyDescent="0.2">
      <c r="A98" s="55"/>
      <c r="B98" s="52"/>
      <c r="C98" s="52"/>
      <c r="D98" s="52"/>
      <c r="E98" s="52"/>
      <c r="F98" s="52"/>
      <c r="G98" s="52"/>
      <c r="H98" s="53"/>
      <c r="I98" s="53"/>
      <c r="J98" s="53"/>
      <c r="K98" s="53"/>
      <c r="L98" s="53"/>
      <c r="M98" s="23"/>
      <c r="N98" s="5"/>
      <c r="O98" s="1"/>
      <c r="P98" s="1"/>
    </row>
    <row r="99" spans="1:16" x14ac:dyDescent="0.2">
      <c r="A99" s="55"/>
      <c r="B99" s="52"/>
      <c r="C99" s="52"/>
      <c r="D99" s="52"/>
      <c r="E99" s="52"/>
      <c r="F99" s="52"/>
      <c r="G99" s="52"/>
      <c r="H99" s="53"/>
      <c r="I99" s="53"/>
      <c r="J99" s="53"/>
      <c r="K99" s="53"/>
      <c r="L99" s="53"/>
      <c r="M99" s="23"/>
      <c r="N99" s="5"/>
      <c r="O99" s="1"/>
      <c r="P99" s="1"/>
    </row>
    <row r="100" spans="1:16" x14ac:dyDescent="0.2">
      <c r="A100" s="55"/>
      <c r="B100" s="52"/>
      <c r="C100" s="52"/>
      <c r="D100" s="52"/>
      <c r="E100" s="52"/>
      <c r="F100" s="56"/>
      <c r="G100" s="56"/>
      <c r="H100" s="57"/>
      <c r="I100" s="57"/>
      <c r="J100" s="57"/>
      <c r="K100" s="57"/>
      <c r="L100" s="57"/>
      <c r="N100" s="1"/>
      <c r="O100" s="1"/>
      <c r="P100" s="1"/>
    </row>
    <row r="101" spans="1:16" x14ac:dyDescent="0.2">
      <c r="A101" s="55"/>
      <c r="B101" s="56"/>
      <c r="C101" s="56"/>
      <c r="D101" s="56"/>
      <c r="E101" s="56"/>
      <c r="F101" s="56"/>
      <c r="G101" s="56"/>
      <c r="H101" s="58"/>
      <c r="I101" s="58"/>
      <c r="J101" s="58"/>
      <c r="K101" s="58"/>
      <c r="L101" s="58"/>
      <c r="N101" s="1"/>
      <c r="O101" s="1"/>
      <c r="P101" s="1"/>
    </row>
    <row r="102" spans="1:16" x14ac:dyDescent="0.2">
      <c r="A102" s="55"/>
      <c r="B102" s="56"/>
      <c r="C102" s="56"/>
      <c r="D102" s="56"/>
      <c r="E102" s="56"/>
      <c r="F102" s="56"/>
      <c r="G102" s="56"/>
      <c r="H102" s="58"/>
      <c r="I102" s="58"/>
      <c r="J102" s="58"/>
      <c r="K102" s="58"/>
      <c r="L102" s="58"/>
      <c r="N102" s="1"/>
      <c r="O102" s="1"/>
      <c r="P102" s="1"/>
    </row>
    <row r="103" spans="1:16" ht="13.5" thickBot="1" x14ac:dyDescent="0.25">
      <c r="A103" s="55"/>
      <c r="B103" s="56"/>
      <c r="C103" s="56"/>
      <c r="D103" s="56"/>
      <c r="E103" s="56"/>
      <c r="F103" s="56"/>
      <c r="G103" s="56"/>
      <c r="H103" s="58"/>
      <c r="I103" s="58"/>
      <c r="J103" s="58"/>
      <c r="K103" s="58"/>
      <c r="L103" s="58"/>
      <c r="N103" s="1"/>
      <c r="O103" s="1"/>
      <c r="P103" s="1"/>
    </row>
    <row r="104" spans="1:16" ht="15.75" customHeight="1" x14ac:dyDescent="0.25">
      <c r="A104" s="18"/>
      <c r="B104" s="194" t="s">
        <v>32</v>
      </c>
      <c r="C104" s="195"/>
      <c r="D104" s="194" t="s">
        <v>33</v>
      </c>
      <c r="E104" s="195"/>
      <c r="F104" s="194" t="s">
        <v>36</v>
      </c>
      <c r="G104" s="195"/>
      <c r="H104" s="19"/>
      <c r="I104" s="20"/>
      <c r="J104" s="21"/>
      <c r="K104" s="19"/>
      <c r="L104" s="20"/>
      <c r="M104" s="23"/>
      <c r="N104" s="5"/>
      <c r="O104" s="1"/>
      <c r="P104" s="1"/>
    </row>
    <row r="105" spans="1:16" ht="15.75" customHeight="1" x14ac:dyDescent="0.25">
      <c r="A105" s="24" t="s">
        <v>17</v>
      </c>
      <c r="B105" s="196"/>
      <c r="C105" s="197"/>
      <c r="D105" s="196"/>
      <c r="E105" s="197"/>
      <c r="F105" s="196"/>
      <c r="G105" s="197"/>
      <c r="H105" s="183" t="s">
        <v>29</v>
      </c>
      <c r="I105" s="184"/>
      <c r="J105" s="25"/>
      <c r="K105" s="183" t="s">
        <v>30</v>
      </c>
      <c r="L105" s="184"/>
      <c r="M105" s="23"/>
      <c r="N105" s="5"/>
      <c r="O105" s="1"/>
      <c r="P105" s="1"/>
    </row>
    <row r="106" spans="1:16" ht="15.75" customHeight="1" x14ac:dyDescent="0.25">
      <c r="A106" s="27"/>
      <c r="B106" s="196"/>
      <c r="C106" s="197"/>
      <c r="D106" s="196"/>
      <c r="E106" s="197"/>
      <c r="F106" s="196"/>
      <c r="G106" s="197"/>
      <c r="H106" s="24"/>
      <c r="I106" s="28"/>
      <c r="J106" s="25"/>
      <c r="K106" s="24"/>
      <c r="L106" s="28"/>
      <c r="M106" s="23"/>
      <c r="N106" s="5"/>
      <c r="O106" s="1"/>
      <c r="P106" s="1"/>
    </row>
    <row r="107" spans="1:16" ht="16.5" thickBot="1" x14ac:dyDescent="0.3">
      <c r="A107" s="30"/>
      <c r="B107" s="198"/>
      <c r="C107" s="199"/>
      <c r="D107" s="198"/>
      <c r="E107" s="199"/>
      <c r="F107" s="198"/>
      <c r="G107" s="199"/>
      <c r="H107" s="31"/>
      <c r="I107" s="32"/>
      <c r="J107" s="33"/>
      <c r="K107" s="31"/>
      <c r="L107" s="32"/>
      <c r="M107" s="23"/>
      <c r="N107" s="5"/>
      <c r="O107" s="1"/>
      <c r="P107" s="1"/>
    </row>
    <row r="108" spans="1:16" ht="13.5" thickBot="1" x14ac:dyDescent="0.25">
      <c r="A108" s="35"/>
      <c r="B108" s="171">
        <v>1</v>
      </c>
      <c r="C108" s="172"/>
      <c r="D108" s="171">
        <v>2</v>
      </c>
      <c r="E108" s="172"/>
      <c r="F108" s="173">
        <v>3</v>
      </c>
      <c r="G108" s="174"/>
      <c r="H108" s="168">
        <v>4</v>
      </c>
      <c r="I108" s="169"/>
      <c r="J108" s="36">
        <v>5</v>
      </c>
      <c r="K108" s="168">
        <v>5</v>
      </c>
      <c r="L108" s="169"/>
      <c r="M108" s="23"/>
      <c r="N108" s="5"/>
      <c r="O108" s="1"/>
      <c r="P108" s="1"/>
    </row>
    <row r="109" spans="1:16" ht="13.5" thickBot="1" x14ac:dyDescent="0.25">
      <c r="A109" s="136"/>
      <c r="B109" s="137"/>
      <c r="C109" s="138"/>
      <c r="D109" s="139"/>
      <c r="E109" s="140"/>
      <c r="F109" s="141"/>
      <c r="G109" s="140"/>
      <c r="H109" s="136"/>
      <c r="I109" s="142"/>
      <c r="J109" s="143"/>
      <c r="K109" s="136"/>
      <c r="L109" s="142"/>
      <c r="M109" s="23"/>
      <c r="N109" s="5"/>
      <c r="O109" s="1"/>
      <c r="P109" s="1"/>
    </row>
    <row r="110" spans="1:16" ht="13.5" thickBot="1" x14ac:dyDescent="0.25">
      <c r="A110" s="63" t="s">
        <v>22</v>
      </c>
      <c r="B110" s="64"/>
      <c r="C110" s="130"/>
      <c r="D110" s="130"/>
      <c r="E110" s="130"/>
      <c r="F110" s="130"/>
      <c r="G110" s="130"/>
      <c r="H110" s="147"/>
      <c r="I110" s="147"/>
      <c r="J110" s="147"/>
      <c r="K110" s="147"/>
      <c r="L110" s="148"/>
      <c r="M110" s="23"/>
      <c r="N110" s="5"/>
      <c r="O110" s="1"/>
      <c r="P110" s="1"/>
    </row>
    <row r="111" spans="1:16" x14ac:dyDescent="0.2">
      <c r="A111" s="84" t="s">
        <v>3</v>
      </c>
      <c r="B111" s="67"/>
      <c r="C111" s="124"/>
      <c r="D111" s="126"/>
      <c r="E111" s="124"/>
      <c r="F111" s="126"/>
      <c r="G111" s="124"/>
      <c r="H111" s="157"/>
      <c r="I111" s="150"/>
      <c r="J111" s="151"/>
      <c r="K111" s="149"/>
      <c r="L111" s="150"/>
      <c r="M111" s="23"/>
      <c r="N111" s="5"/>
      <c r="O111" s="1"/>
      <c r="P111" s="1"/>
    </row>
    <row r="112" spans="1:16" ht="13.5" thickBot="1" x14ac:dyDescent="0.25">
      <c r="A112" s="85" t="s">
        <v>4</v>
      </c>
      <c r="B112" s="70"/>
      <c r="C112" s="71">
        <f>SUM(C113:C114)</f>
        <v>7419610</v>
      </c>
      <c r="D112" s="70"/>
      <c r="E112" s="71">
        <f>SUM(E113:E114)</f>
        <v>7419610</v>
      </c>
      <c r="F112" s="70"/>
      <c r="G112" s="71">
        <f>SUM(G113:G114)</f>
        <v>7419610</v>
      </c>
      <c r="H112" s="99"/>
      <c r="I112" s="73">
        <f t="shared" ref="I112:I117" si="7">SUM(E112/C112)*100</f>
        <v>100</v>
      </c>
      <c r="J112" s="74"/>
      <c r="K112" s="72"/>
      <c r="L112" s="73">
        <f t="shared" ref="L112:L117" si="8">SUM(G112/E112)*100</f>
        <v>100</v>
      </c>
      <c r="M112" s="23"/>
      <c r="N112" s="5"/>
      <c r="O112" s="5"/>
      <c r="P112" s="1"/>
    </row>
    <row r="113" spans="1:16" ht="13.5" thickBot="1" x14ac:dyDescent="0.25">
      <c r="A113" s="75" t="s">
        <v>5</v>
      </c>
      <c r="B113" s="76"/>
      <c r="C113" s="133">
        <v>7389810</v>
      </c>
      <c r="D113" s="76"/>
      <c r="E113" s="133">
        <v>7389810</v>
      </c>
      <c r="F113" s="76"/>
      <c r="G113" s="133">
        <v>7389810</v>
      </c>
      <c r="H113" s="93"/>
      <c r="I113" s="73">
        <f t="shared" si="7"/>
        <v>100</v>
      </c>
      <c r="J113" s="78"/>
      <c r="K113" s="77"/>
      <c r="L113" s="73">
        <f t="shared" si="8"/>
        <v>100</v>
      </c>
      <c r="M113" s="23"/>
      <c r="N113" s="5"/>
      <c r="O113" s="5"/>
      <c r="P113" s="1"/>
    </row>
    <row r="114" spans="1:16" ht="13.5" thickBot="1" x14ac:dyDescent="0.25">
      <c r="A114" s="75" t="s">
        <v>6</v>
      </c>
      <c r="B114" s="76"/>
      <c r="C114" s="133">
        <v>29800</v>
      </c>
      <c r="D114" s="76"/>
      <c r="E114" s="133">
        <v>29800</v>
      </c>
      <c r="F114" s="76"/>
      <c r="G114" s="133">
        <v>29800</v>
      </c>
      <c r="H114" s="93"/>
      <c r="I114" s="73">
        <f t="shared" si="7"/>
        <v>100</v>
      </c>
      <c r="J114" s="78"/>
      <c r="K114" s="77"/>
      <c r="L114" s="73">
        <f t="shared" si="8"/>
        <v>100</v>
      </c>
      <c r="M114" s="23"/>
      <c r="N114" s="5"/>
      <c r="O114" s="5"/>
      <c r="P114" s="1"/>
    </row>
    <row r="115" spans="1:16" ht="13.5" thickBot="1" x14ac:dyDescent="0.25">
      <c r="A115" s="75" t="s">
        <v>15</v>
      </c>
      <c r="B115" s="76"/>
      <c r="C115" s="133">
        <v>2507828</v>
      </c>
      <c r="D115" s="76"/>
      <c r="E115" s="133">
        <v>2507828</v>
      </c>
      <c r="F115" s="76"/>
      <c r="G115" s="133">
        <v>2507828</v>
      </c>
      <c r="H115" s="93"/>
      <c r="I115" s="73">
        <f t="shared" si="7"/>
        <v>100</v>
      </c>
      <c r="J115" s="78"/>
      <c r="K115" s="77"/>
      <c r="L115" s="73">
        <f t="shared" si="8"/>
        <v>100</v>
      </c>
      <c r="M115" s="23"/>
      <c r="N115" s="5"/>
      <c r="O115" s="5"/>
      <c r="P115" s="1"/>
    </row>
    <row r="116" spans="1:16" ht="13.5" thickBot="1" x14ac:dyDescent="0.25">
      <c r="A116" s="75" t="s">
        <v>35</v>
      </c>
      <c r="B116" s="76"/>
      <c r="C116" s="133">
        <v>73898</v>
      </c>
      <c r="D116" s="76"/>
      <c r="E116" s="133">
        <v>73898</v>
      </c>
      <c r="F116" s="76"/>
      <c r="G116" s="133">
        <v>73898</v>
      </c>
      <c r="H116" s="93"/>
      <c r="I116" s="73">
        <f t="shared" si="7"/>
        <v>100</v>
      </c>
      <c r="J116" s="78"/>
      <c r="K116" s="77"/>
      <c r="L116" s="73">
        <f t="shared" si="8"/>
        <v>100</v>
      </c>
      <c r="M116" s="23"/>
      <c r="N116" s="5"/>
      <c r="O116" s="5"/>
      <c r="P116" s="1"/>
    </row>
    <row r="117" spans="1:16" ht="13.5" thickBot="1" x14ac:dyDescent="0.25">
      <c r="A117" s="75" t="s">
        <v>7</v>
      </c>
      <c r="B117" s="76"/>
      <c r="C117" s="133">
        <v>15</v>
      </c>
      <c r="D117" s="76"/>
      <c r="E117" s="133">
        <v>15</v>
      </c>
      <c r="F117" s="76"/>
      <c r="G117" s="133">
        <v>15</v>
      </c>
      <c r="H117" s="93"/>
      <c r="I117" s="73">
        <f t="shared" si="7"/>
        <v>100</v>
      </c>
      <c r="J117" s="78"/>
      <c r="K117" s="91"/>
      <c r="L117" s="73">
        <f t="shared" si="8"/>
        <v>100</v>
      </c>
      <c r="M117" s="23"/>
      <c r="N117" s="5"/>
      <c r="O117" s="5"/>
      <c r="P117" s="1"/>
    </row>
    <row r="118" spans="1:16" x14ac:dyDescent="0.2">
      <c r="A118" s="79" t="s">
        <v>8</v>
      </c>
      <c r="B118" s="80"/>
      <c r="C118" s="86"/>
      <c r="D118" s="80"/>
      <c r="E118" s="86"/>
      <c r="F118" s="80"/>
      <c r="G118" s="86"/>
      <c r="H118" s="175">
        <f>SUM(E119/C119)*100</f>
        <v>100</v>
      </c>
      <c r="I118" s="176"/>
      <c r="J118" s="81"/>
      <c r="K118" s="175">
        <f>SUM(G119/E119)*100</f>
        <v>100</v>
      </c>
      <c r="L118" s="176"/>
      <c r="M118" s="23"/>
      <c r="N118" s="5"/>
      <c r="O118" s="5"/>
      <c r="P118" s="1"/>
    </row>
    <row r="119" spans="1:16" ht="13.5" thickBot="1" x14ac:dyDescent="0.25">
      <c r="A119" s="79" t="s">
        <v>9</v>
      </c>
      <c r="B119" s="70"/>
      <c r="C119" s="71">
        <f>SUM(C113/C117/12)</f>
        <v>41054.5</v>
      </c>
      <c r="D119" s="70"/>
      <c r="E119" s="71">
        <f>SUM(E113/E117/12)</f>
        <v>41054.5</v>
      </c>
      <c r="F119" s="70"/>
      <c r="G119" s="71">
        <f>SUM(G113/G117/12)</f>
        <v>41054.5</v>
      </c>
      <c r="H119" s="177"/>
      <c r="I119" s="178"/>
      <c r="J119" s="81"/>
      <c r="K119" s="177"/>
      <c r="L119" s="178"/>
      <c r="M119" s="23"/>
      <c r="N119" s="5"/>
      <c r="O119" s="5"/>
      <c r="P119" s="1"/>
    </row>
    <row r="120" spans="1:16" ht="13.5" thickBot="1" x14ac:dyDescent="0.25">
      <c r="A120" s="63"/>
      <c r="B120" s="64"/>
      <c r="C120" s="64"/>
      <c r="D120" s="64"/>
      <c r="E120" s="64"/>
      <c r="F120" s="64"/>
      <c r="G120" s="64"/>
      <c r="H120" s="65"/>
      <c r="I120" s="89"/>
      <c r="J120" s="89"/>
      <c r="K120" s="89"/>
      <c r="L120" s="90"/>
      <c r="M120" s="23"/>
      <c r="N120" s="5"/>
      <c r="O120" s="1"/>
      <c r="P120" s="1"/>
    </row>
    <row r="121" spans="1:16" hidden="1" x14ac:dyDescent="0.2">
      <c r="A121" s="185"/>
      <c r="B121" s="186"/>
      <c r="C121" s="186"/>
      <c r="D121" s="186"/>
      <c r="E121" s="186"/>
      <c r="F121" s="186"/>
      <c r="G121" s="186"/>
      <c r="H121" s="186"/>
      <c r="I121" s="186"/>
      <c r="J121" s="186"/>
      <c r="K121" s="186"/>
      <c r="L121" s="187"/>
      <c r="M121" s="23"/>
      <c r="N121" s="5"/>
      <c r="O121" s="1"/>
      <c r="P121" s="1"/>
    </row>
    <row r="122" spans="1:16" hidden="1" x14ac:dyDescent="0.2">
      <c r="A122" s="188"/>
      <c r="B122" s="189"/>
      <c r="C122" s="189"/>
      <c r="D122" s="189"/>
      <c r="E122" s="189"/>
      <c r="F122" s="189"/>
      <c r="G122" s="189"/>
      <c r="H122" s="189"/>
      <c r="I122" s="189"/>
      <c r="J122" s="189"/>
      <c r="K122" s="189"/>
      <c r="L122" s="190"/>
      <c r="M122" s="23"/>
      <c r="N122" s="5"/>
      <c r="O122" s="5"/>
      <c r="P122" s="1"/>
    </row>
    <row r="123" spans="1:16" hidden="1" x14ac:dyDescent="0.2">
      <c r="A123" s="188"/>
      <c r="B123" s="189"/>
      <c r="C123" s="189"/>
      <c r="D123" s="189"/>
      <c r="E123" s="189"/>
      <c r="F123" s="189"/>
      <c r="G123" s="189"/>
      <c r="H123" s="189"/>
      <c r="I123" s="189"/>
      <c r="J123" s="189"/>
      <c r="K123" s="189"/>
      <c r="L123" s="190"/>
      <c r="M123" s="23"/>
      <c r="N123" s="5"/>
      <c r="O123" s="5"/>
      <c r="P123" s="1"/>
    </row>
    <row r="124" spans="1:16" hidden="1" x14ac:dyDescent="0.2">
      <c r="A124" s="188"/>
      <c r="B124" s="189"/>
      <c r="C124" s="189"/>
      <c r="D124" s="189"/>
      <c r="E124" s="189"/>
      <c r="F124" s="189"/>
      <c r="G124" s="189"/>
      <c r="H124" s="189"/>
      <c r="I124" s="189"/>
      <c r="J124" s="189"/>
      <c r="K124" s="189"/>
      <c r="L124" s="190"/>
      <c r="M124" s="23"/>
      <c r="N124" s="5"/>
      <c r="O124" s="5"/>
      <c r="P124" s="1"/>
    </row>
    <row r="125" spans="1:16" hidden="1" x14ac:dyDescent="0.2">
      <c r="A125" s="188"/>
      <c r="B125" s="189"/>
      <c r="C125" s="189"/>
      <c r="D125" s="189"/>
      <c r="E125" s="189"/>
      <c r="F125" s="189"/>
      <c r="G125" s="189"/>
      <c r="H125" s="189"/>
      <c r="I125" s="189"/>
      <c r="J125" s="189"/>
      <c r="K125" s="189"/>
      <c r="L125" s="190"/>
      <c r="M125" s="23"/>
      <c r="N125" s="5"/>
      <c r="O125" s="5"/>
      <c r="P125" s="1"/>
    </row>
    <row r="126" spans="1:16" hidden="1" x14ac:dyDescent="0.2">
      <c r="A126" s="188"/>
      <c r="B126" s="189"/>
      <c r="C126" s="189"/>
      <c r="D126" s="189"/>
      <c r="E126" s="189"/>
      <c r="F126" s="189"/>
      <c r="G126" s="189"/>
      <c r="H126" s="189"/>
      <c r="I126" s="189"/>
      <c r="J126" s="189"/>
      <c r="K126" s="189"/>
      <c r="L126" s="190"/>
      <c r="M126" s="23"/>
      <c r="N126" s="5"/>
      <c r="O126" s="5"/>
      <c r="P126" s="1"/>
    </row>
    <row r="127" spans="1:16" hidden="1" x14ac:dyDescent="0.2">
      <c r="A127" s="188"/>
      <c r="B127" s="189"/>
      <c r="C127" s="189"/>
      <c r="D127" s="189"/>
      <c r="E127" s="189"/>
      <c r="F127" s="189"/>
      <c r="G127" s="189"/>
      <c r="H127" s="189"/>
      <c r="I127" s="189"/>
      <c r="J127" s="189"/>
      <c r="K127" s="189"/>
      <c r="L127" s="190"/>
      <c r="M127" s="23"/>
      <c r="N127" s="5"/>
      <c r="O127" s="5"/>
      <c r="P127" s="1"/>
    </row>
    <row r="128" spans="1:16" hidden="1" x14ac:dyDescent="0.2">
      <c r="A128" s="188"/>
      <c r="B128" s="189"/>
      <c r="C128" s="189"/>
      <c r="D128" s="189"/>
      <c r="E128" s="189"/>
      <c r="F128" s="189"/>
      <c r="G128" s="189"/>
      <c r="H128" s="189"/>
      <c r="I128" s="189"/>
      <c r="J128" s="189"/>
      <c r="K128" s="189"/>
      <c r="L128" s="190"/>
      <c r="M128" s="23"/>
      <c r="N128" s="5"/>
      <c r="O128" s="5"/>
      <c r="P128" s="1"/>
    </row>
    <row r="129" spans="1:16" ht="13.5" hidden="1" thickBot="1" x14ac:dyDescent="0.25">
      <c r="A129" s="191"/>
      <c r="B129" s="192"/>
      <c r="C129" s="192"/>
      <c r="D129" s="192"/>
      <c r="E129" s="192"/>
      <c r="F129" s="192"/>
      <c r="G129" s="192"/>
      <c r="H129" s="192"/>
      <c r="I129" s="192"/>
      <c r="J129" s="192"/>
      <c r="K129" s="192"/>
      <c r="L129" s="193"/>
      <c r="M129" s="23"/>
      <c r="N129" s="5"/>
      <c r="O129" s="5"/>
      <c r="P129" s="1"/>
    </row>
    <row r="130" spans="1:16" ht="13.5" thickBot="1" x14ac:dyDescent="0.25">
      <c r="A130" s="63" t="s">
        <v>16</v>
      </c>
      <c r="B130" s="82"/>
      <c r="C130" s="82"/>
      <c r="D130" s="82"/>
      <c r="E130" s="82"/>
      <c r="F130" s="82"/>
      <c r="G130" s="82"/>
      <c r="H130" s="100"/>
      <c r="I130" s="78"/>
      <c r="J130" s="78"/>
      <c r="K130" s="78"/>
      <c r="L130" s="101"/>
      <c r="M130" s="23"/>
      <c r="N130" s="5"/>
      <c r="O130" s="1"/>
      <c r="P130" s="1"/>
    </row>
    <row r="131" spans="1:16" x14ac:dyDescent="0.2">
      <c r="A131" s="84" t="s">
        <v>3</v>
      </c>
      <c r="B131" s="67"/>
      <c r="C131" s="68"/>
      <c r="D131" s="67"/>
      <c r="E131" s="68"/>
      <c r="F131" s="67"/>
      <c r="G131" s="68"/>
      <c r="H131" s="102"/>
      <c r="I131" s="92"/>
      <c r="J131" s="83"/>
      <c r="K131" s="83"/>
      <c r="L131" s="92"/>
      <c r="M131" s="23"/>
      <c r="N131" s="5"/>
      <c r="O131" s="1"/>
      <c r="P131" s="1"/>
    </row>
    <row r="132" spans="1:16" ht="13.5" thickBot="1" x14ac:dyDescent="0.25">
      <c r="A132" s="85" t="s">
        <v>4</v>
      </c>
      <c r="B132" s="70"/>
      <c r="C132" s="71">
        <f t="shared" ref="C132:C137" si="9">C112</f>
        <v>7419610</v>
      </c>
      <c r="D132" s="70"/>
      <c r="E132" s="71">
        <f t="shared" ref="E132:E137" si="10">E112</f>
        <v>7419610</v>
      </c>
      <c r="F132" s="70"/>
      <c r="G132" s="71">
        <f t="shared" ref="G132:G137" si="11">G112</f>
        <v>7419610</v>
      </c>
      <c r="H132" s="99"/>
      <c r="I132" s="73">
        <f t="shared" ref="I132:I137" si="12">SUM(E132/C132)*100</f>
        <v>100</v>
      </c>
      <c r="J132" s="74"/>
      <c r="K132" s="74"/>
      <c r="L132" s="73">
        <f t="shared" ref="L132:L137" si="13">SUM(G132/E132)*100</f>
        <v>100</v>
      </c>
      <c r="M132" s="23"/>
      <c r="N132" s="5"/>
      <c r="O132" s="5"/>
      <c r="P132" s="1"/>
    </row>
    <row r="133" spans="1:16" ht="13.5" thickBot="1" x14ac:dyDescent="0.25">
      <c r="A133" s="94" t="s">
        <v>5</v>
      </c>
      <c r="B133" s="96"/>
      <c r="C133" s="103">
        <f t="shared" si="9"/>
        <v>7389810</v>
      </c>
      <c r="D133" s="96"/>
      <c r="E133" s="103">
        <f t="shared" si="10"/>
        <v>7389810</v>
      </c>
      <c r="F133" s="96"/>
      <c r="G133" s="71">
        <f t="shared" si="11"/>
        <v>7389810</v>
      </c>
      <c r="H133" s="93"/>
      <c r="I133" s="73">
        <f t="shared" si="12"/>
        <v>100</v>
      </c>
      <c r="J133" s="78"/>
      <c r="K133" s="78"/>
      <c r="L133" s="73">
        <f t="shared" si="13"/>
        <v>100</v>
      </c>
      <c r="M133" s="23"/>
      <c r="N133" s="5"/>
      <c r="O133" s="5"/>
      <c r="P133" s="1"/>
    </row>
    <row r="134" spans="1:16" ht="13.5" thickBot="1" x14ac:dyDescent="0.25">
      <c r="A134" s="75" t="s">
        <v>6</v>
      </c>
      <c r="B134" s="96"/>
      <c r="C134" s="103">
        <f t="shared" si="9"/>
        <v>29800</v>
      </c>
      <c r="D134" s="96"/>
      <c r="E134" s="103">
        <f t="shared" si="10"/>
        <v>29800</v>
      </c>
      <c r="F134" s="96"/>
      <c r="G134" s="71">
        <f t="shared" si="11"/>
        <v>29800</v>
      </c>
      <c r="H134" s="93"/>
      <c r="I134" s="73">
        <f t="shared" si="12"/>
        <v>100</v>
      </c>
      <c r="J134" s="78"/>
      <c r="K134" s="78"/>
      <c r="L134" s="73">
        <f t="shared" si="13"/>
        <v>100</v>
      </c>
      <c r="M134" s="23"/>
      <c r="N134" s="5"/>
      <c r="O134" s="5"/>
      <c r="P134" s="1"/>
    </row>
    <row r="135" spans="1:16" ht="13.5" thickBot="1" x14ac:dyDescent="0.25">
      <c r="A135" s="75" t="s">
        <v>15</v>
      </c>
      <c r="B135" s="96"/>
      <c r="C135" s="103">
        <f t="shared" si="9"/>
        <v>2507828</v>
      </c>
      <c r="D135" s="96"/>
      <c r="E135" s="103">
        <f t="shared" si="10"/>
        <v>2507828</v>
      </c>
      <c r="F135" s="96"/>
      <c r="G135" s="71">
        <f t="shared" si="11"/>
        <v>2507828</v>
      </c>
      <c r="H135" s="93"/>
      <c r="I135" s="73">
        <f t="shared" si="12"/>
        <v>100</v>
      </c>
      <c r="J135" s="78"/>
      <c r="K135" s="78"/>
      <c r="L135" s="73">
        <f t="shared" si="13"/>
        <v>100</v>
      </c>
      <c r="M135" s="23"/>
      <c r="N135" s="5"/>
      <c r="O135" s="5"/>
      <c r="P135" s="1"/>
    </row>
    <row r="136" spans="1:16" ht="13.5" thickBot="1" x14ac:dyDescent="0.25">
      <c r="A136" s="75" t="s">
        <v>35</v>
      </c>
      <c r="B136" s="96"/>
      <c r="C136" s="103">
        <f t="shared" si="9"/>
        <v>73898</v>
      </c>
      <c r="D136" s="96"/>
      <c r="E136" s="103">
        <f t="shared" si="10"/>
        <v>73898</v>
      </c>
      <c r="F136" s="96"/>
      <c r="G136" s="71">
        <f t="shared" si="11"/>
        <v>73898</v>
      </c>
      <c r="H136" s="93"/>
      <c r="I136" s="73">
        <f t="shared" si="12"/>
        <v>100</v>
      </c>
      <c r="J136" s="78"/>
      <c r="K136" s="78"/>
      <c r="L136" s="73">
        <f t="shared" si="13"/>
        <v>100</v>
      </c>
      <c r="M136" s="23"/>
      <c r="N136" s="5"/>
      <c r="O136" s="5"/>
      <c r="P136" s="1"/>
    </row>
    <row r="137" spans="1:16" ht="13.5" thickBot="1" x14ac:dyDescent="0.25">
      <c r="A137" s="75" t="s">
        <v>7</v>
      </c>
      <c r="B137" s="96"/>
      <c r="C137" s="103">
        <f t="shared" si="9"/>
        <v>15</v>
      </c>
      <c r="D137" s="96"/>
      <c r="E137" s="103">
        <f t="shared" si="10"/>
        <v>15</v>
      </c>
      <c r="F137" s="96"/>
      <c r="G137" s="71">
        <f t="shared" si="11"/>
        <v>15</v>
      </c>
      <c r="H137" s="93"/>
      <c r="I137" s="73">
        <f t="shared" si="12"/>
        <v>100</v>
      </c>
      <c r="J137" s="78"/>
      <c r="K137" s="78"/>
      <c r="L137" s="73">
        <f t="shared" si="13"/>
        <v>100</v>
      </c>
      <c r="M137" s="23"/>
      <c r="N137" s="5"/>
      <c r="O137" s="5"/>
      <c r="P137" s="1"/>
    </row>
    <row r="138" spans="1:16" x14ac:dyDescent="0.2">
      <c r="A138" s="79" t="s">
        <v>8</v>
      </c>
      <c r="B138" s="80"/>
      <c r="C138" s="86"/>
      <c r="D138" s="80"/>
      <c r="E138" s="86"/>
      <c r="F138" s="80"/>
      <c r="G138" s="86"/>
      <c r="H138" s="175">
        <f>SUM(E139/C139)*100</f>
        <v>100</v>
      </c>
      <c r="I138" s="176"/>
      <c r="J138" s="81"/>
      <c r="K138" s="181">
        <f>SUM(G139/E139)*100</f>
        <v>100</v>
      </c>
      <c r="L138" s="176"/>
      <c r="M138" s="23"/>
      <c r="N138" s="5"/>
      <c r="O138" s="5"/>
      <c r="P138" s="1"/>
    </row>
    <row r="139" spans="1:16" ht="13.5" thickBot="1" x14ac:dyDescent="0.25">
      <c r="A139" s="85" t="s">
        <v>9</v>
      </c>
      <c r="B139" s="70"/>
      <c r="C139" s="71">
        <f>SUM(C133/C137/12)</f>
        <v>41054.5</v>
      </c>
      <c r="D139" s="70"/>
      <c r="E139" s="71">
        <f>SUM(E133/E137/12)</f>
        <v>41054.5</v>
      </c>
      <c r="F139" s="70"/>
      <c r="G139" s="71">
        <f>SUM(G133/G137/12)</f>
        <v>41054.5</v>
      </c>
      <c r="H139" s="177"/>
      <c r="I139" s="178"/>
      <c r="J139" s="81"/>
      <c r="K139" s="182"/>
      <c r="L139" s="178"/>
      <c r="M139" s="23"/>
      <c r="N139" s="5"/>
      <c r="O139" s="5"/>
      <c r="P139" s="1"/>
    </row>
    <row r="140" spans="1:16" ht="179.25" customHeight="1" x14ac:dyDescent="0.2">
      <c r="A140" s="41"/>
      <c r="B140" s="5"/>
      <c r="C140" s="5"/>
      <c r="D140" s="5"/>
      <c r="E140" s="5"/>
      <c r="F140" s="5"/>
      <c r="G140" s="5"/>
      <c r="H140" s="23"/>
      <c r="I140" s="40"/>
      <c r="J140" s="40"/>
      <c r="K140" s="40"/>
      <c r="L140" s="40"/>
      <c r="M140" s="23"/>
      <c r="N140" s="5"/>
      <c r="O140" s="1"/>
      <c r="P140" s="1"/>
    </row>
    <row r="141" spans="1:16" x14ac:dyDescent="0.2">
      <c r="A141" s="51"/>
      <c r="B141" s="52"/>
      <c r="C141" s="52"/>
      <c r="D141" s="52"/>
      <c r="E141" s="52"/>
      <c r="F141" s="52"/>
      <c r="G141" s="52"/>
      <c r="H141" s="59"/>
      <c r="I141" s="53"/>
      <c r="J141" s="53"/>
      <c r="K141" s="53"/>
      <c r="L141" s="53"/>
      <c r="M141" s="23"/>
      <c r="N141" s="5"/>
      <c r="O141" s="1"/>
      <c r="P141" s="1"/>
    </row>
    <row r="142" spans="1:16" x14ac:dyDescent="0.2">
      <c r="A142" s="51"/>
      <c r="B142" s="52"/>
      <c r="C142" s="52"/>
      <c r="D142" s="52"/>
      <c r="E142" s="52"/>
      <c r="F142" s="52"/>
      <c r="G142" s="52"/>
      <c r="H142" s="59"/>
      <c r="I142" s="53"/>
      <c r="J142" s="53"/>
      <c r="K142" s="53"/>
      <c r="L142" s="53"/>
      <c r="M142" s="23"/>
      <c r="N142" s="5"/>
      <c r="O142" s="1"/>
      <c r="P142" s="1"/>
    </row>
    <row r="143" spans="1:16" x14ac:dyDescent="0.2">
      <c r="A143" s="51"/>
      <c r="B143" s="52"/>
      <c r="C143" s="52"/>
      <c r="D143" s="52"/>
      <c r="E143" s="52"/>
      <c r="F143" s="52"/>
      <c r="G143" s="52"/>
      <c r="H143" s="59"/>
      <c r="I143" s="53"/>
      <c r="J143" s="53"/>
      <c r="K143" s="53"/>
      <c r="L143" s="53"/>
      <c r="M143" s="23"/>
      <c r="N143" s="5"/>
      <c r="O143" s="1"/>
      <c r="P143" s="1"/>
    </row>
    <row r="144" spans="1:16" x14ac:dyDescent="0.2">
      <c r="A144" s="51"/>
      <c r="B144" s="52"/>
      <c r="C144" s="52"/>
      <c r="D144" s="52"/>
      <c r="E144" s="52"/>
      <c r="F144" s="52"/>
      <c r="G144" s="52"/>
      <c r="H144" s="59"/>
      <c r="I144" s="53"/>
      <c r="J144" s="53"/>
      <c r="K144" s="53"/>
      <c r="L144" s="53"/>
      <c r="M144" s="23"/>
      <c r="N144" s="5"/>
      <c r="O144" s="1"/>
      <c r="P144" s="1"/>
    </row>
    <row r="145" spans="1:16" x14ac:dyDescent="0.2">
      <c r="A145" s="51"/>
      <c r="B145" s="52"/>
      <c r="C145" s="52"/>
      <c r="D145" s="52"/>
      <c r="E145" s="52"/>
      <c r="F145" s="52"/>
      <c r="G145" s="52"/>
      <c r="H145" s="59"/>
      <c r="I145" s="53"/>
      <c r="J145" s="53"/>
      <c r="K145" s="53"/>
      <c r="L145" s="53"/>
      <c r="M145" s="23"/>
      <c r="N145" s="5"/>
      <c r="O145" s="1"/>
      <c r="P145" s="1"/>
    </row>
    <row r="146" spans="1:16" x14ac:dyDescent="0.2">
      <c r="A146" s="51"/>
      <c r="B146" s="52"/>
      <c r="C146" s="52"/>
      <c r="D146" s="52"/>
      <c r="E146" s="52"/>
      <c r="F146" s="52"/>
      <c r="G146" s="52"/>
      <c r="H146" s="59"/>
      <c r="I146" s="53"/>
      <c r="J146" s="53"/>
      <c r="K146" s="53"/>
      <c r="L146" s="53"/>
      <c r="M146" s="23"/>
      <c r="N146" s="5"/>
      <c r="O146" s="1"/>
      <c r="P146" s="1"/>
    </row>
    <row r="147" spans="1:16" x14ac:dyDescent="0.2">
      <c r="A147" s="51"/>
      <c r="B147" s="52"/>
      <c r="C147" s="52"/>
      <c r="D147" s="52"/>
      <c r="E147" s="52"/>
      <c r="F147" s="52"/>
      <c r="G147" s="52"/>
      <c r="H147" s="59"/>
      <c r="I147" s="53"/>
      <c r="J147" s="53"/>
      <c r="K147" s="53"/>
      <c r="L147" s="53"/>
      <c r="M147" s="23"/>
      <c r="N147" s="5"/>
      <c r="O147" s="1"/>
      <c r="P147" s="1"/>
    </row>
    <row r="148" spans="1:16" x14ac:dyDescent="0.2">
      <c r="A148" s="51"/>
      <c r="B148" s="52"/>
      <c r="C148" s="52"/>
      <c r="D148" s="52"/>
      <c r="E148" s="52"/>
      <c r="F148" s="52"/>
      <c r="G148" s="52"/>
      <c r="H148" s="59"/>
      <c r="I148" s="53"/>
      <c r="J148" s="53"/>
      <c r="K148" s="53"/>
      <c r="L148" s="53"/>
      <c r="M148" s="23"/>
      <c r="N148" s="5"/>
      <c r="O148" s="1"/>
      <c r="P148" s="1"/>
    </row>
    <row r="149" spans="1:16" x14ac:dyDescent="0.2">
      <c r="A149" s="51"/>
      <c r="B149" s="52"/>
      <c r="C149" s="52"/>
      <c r="D149" s="52"/>
      <c r="E149" s="52"/>
      <c r="F149" s="52"/>
      <c r="G149" s="52"/>
      <c r="H149" s="59"/>
      <c r="I149" s="53"/>
      <c r="J149" s="53"/>
      <c r="K149" s="53"/>
      <c r="L149" s="53"/>
      <c r="M149" s="23"/>
      <c r="N149" s="5"/>
      <c r="O149" s="1"/>
      <c r="P149" s="1"/>
    </row>
    <row r="150" spans="1:16" x14ac:dyDescent="0.2">
      <c r="A150" s="51"/>
      <c r="B150" s="52"/>
      <c r="C150" s="52"/>
      <c r="D150" s="52"/>
      <c r="E150" s="52"/>
      <c r="F150" s="52"/>
      <c r="G150" s="52"/>
      <c r="H150" s="59"/>
      <c r="I150" s="53"/>
      <c r="J150" s="53"/>
      <c r="K150" s="53"/>
      <c r="L150" s="53"/>
      <c r="M150" s="23"/>
      <c r="N150" s="5"/>
      <c r="O150" s="1"/>
      <c r="P150" s="1"/>
    </row>
    <row r="151" spans="1:16" ht="13.5" thickBot="1" x14ac:dyDescent="0.25">
      <c r="A151" s="60"/>
      <c r="B151" s="52"/>
      <c r="C151" s="56"/>
      <c r="D151" s="56"/>
      <c r="E151" s="56"/>
      <c r="F151" s="56"/>
      <c r="G151" s="56"/>
      <c r="H151" s="58"/>
      <c r="I151" s="57"/>
      <c r="J151" s="57"/>
      <c r="K151" s="57"/>
      <c r="L151" s="57"/>
      <c r="N151" s="1"/>
      <c r="O151" s="1"/>
      <c r="P151" s="1"/>
    </row>
    <row r="152" spans="1:16" ht="15.75" customHeight="1" x14ac:dyDescent="0.25">
      <c r="A152" s="18"/>
      <c r="B152" s="194" t="s">
        <v>32</v>
      </c>
      <c r="C152" s="195"/>
      <c r="D152" s="194" t="s">
        <v>33</v>
      </c>
      <c r="E152" s="195"/>
      <c r="F152" s="194" t="s">
        <v>36</v>
      </c>
      <c r="G152" s="195"/>
      <c r="H152" s="19"/>
      <c r="I152" s="20"/>
      <c r="J152" s="21"/>
      <c r="K152" s="19"/>
      <c r="L152" s="20"/>
      <c r="M152" s="23"/>
      <c r="N152" s="5"/>
      <c r="O152" s="1"/>
      <c r="P152" s="1"/>
    </row>
    <row r="153" spans="1:16" ht="15.75" customHeight="1" x14ac:dyDescent="0.25">
      <c r="A153" s="24" t="s">
        <v>17</v>
      </c>
      <c r="B153" s="196"/>
      <c r="C153" s="197"/>
      <c r="D153" s="196"/>
      <c r="E153" s="197"/>
      <c r="F153" s="196"/>
      <c r="G153" s="197"/>
      <c r="H153" s="183" t="s">
        <v>29</v>
      </c>
      <c r="I153" s="184"/>
      <c r="J153" s="25"/>
      <c r="K153" s="183" t="s">
        <v>30</v>
      </c>
      <c r="L153" s="184"/>
      <c r="M153" s="23"/>
      <c r="N153" s="5"/>
      <c r="O153" s="1"/>
      <c r="P153" s="1"/>
    </row>
    <row r="154" spans="1:16" ht="15.75" customHeight="1" x14ac:dyDescent="0.25">
      <c r="A154" s="27"/>
      <c r="B154" s="196"/>
      <c r="C154" s="197"/>
      <c r="D154" s="196"/>
      <c r="E154" s="197"/>
      <c r="F154" s="196"/>
      <c r="G154" s="197"/>
      <c r="H154" s="24"/>
      <c r="I154" s="28"/>
      <c r="J154" s="25"/>
      <c r="K154" s="24"/>
      <c r="L154" s="28"/>
      <c r="M154" s="23"/>
      <c r="N154" s="5"/>
      <c r="O154" s="1"/>
      <c r="P154" s="1"/>
    </row>
    <row r="155" spans="1:16" ht="16.5" thickBot="1" x14ac:dyDescent="0.3">
      <c r="A155" s="30"/>
      <c r="B155" s="198"/>
      <c r="C155" s="199"/>
      <c r="D155" s="198"/>
      <c r="E155" s="199"/>
      <c r="F155" s="198"/>
      <c r="G155" s="199"/>
      <c r="H155" s="31"/>
      <c r="I155" s="32"/>
      <c r="J155" s="33"/>
      <c r="K155" s="31"/>
      <c r="L155" s="32"/>
      <c r="M155" s="23"/>
      <c r="N155" s="5"/>
      <c r="O155" s="1"/>
      <c r="P155" s="1"/>
    </row>
    <row r="156" spans="1:16" ht="13.5" thickBot="1" x14ac:dyDescent="0.25">
      <c r="A156" s="35"/>
      <c r="B156" s="171">
        <v>1</v>
      </c>
      <c r="C156" s="172"/>
      <c r="D156" s="171">
        <v>2</v>
      </c>
      <c r="E156" s="172"/>
      <c r="F156" s="173">
        <v>3</v>
      </c>
      <c r="G156" s="174"/>
      <c r="H156" s="168">
        <v>4</v>
      </c>
      <c r="I156" s="169"/>
      <c r="J156" s="36">
        <v>5</v>
      </c>
      <c r="K156" s="168">
        <v>5</v>
      </c>
      <c r="L156" s="169"/>
      <c r="M156" s="23"/>
      <c r="N156" s="5"/>
      <c r="O156" s="1"/>
      <c r="P156" s="1"/>
    </row>
    <row r="157" spans="1:16" ht="13.5" thickBot="1" x14ac:dyDescent="0.25">
      <c r="A157" s="38"/>
      <c r="B157" s="109"/>
      <c r="C157" s="110"/>
      <c r="D157" s="111"/>
      <c r="E157" s="112"/>
      <c r="F157" s="113"/>
      <c r="G157" s="112"/>
      <c r="H157" s="114"/>
      <c r="I157" s="115"/>
      <c r="J157" s="116"/>
      <c r="K157" s="114"/>
      <c r="L157" s="115"/>
      <c r="M157" s="23"/>
      <c r="N157" s="5"/>
      <c r="O157" s="1"/>
      <c r="P157" s="1"/>
    </row>
    <row r="158" spans="1:16" ht="13.5" thickBot="1" x14ac:dyDescent="0.25">
      <c r="A158" s="63" t="s">
        <v>25</v>
      </c>
      <c r="B158" s="64"/>
      <c r="C158" s="64"/>
      <c r="D158" s="64"/>
      <c r="E158" s="64"/>
      <c r="F158" s="64"/>
      <c r="G158" s="64"/>
      <c r="H158" s="65"/>
      <c r="I158" s="89"/>
      <c r="J158" s="89"/>
      <c r="K158" s="89"/>
      <c r="L158" s="90"/>
      <c r="M158" s="23"/>
      <c r="N158" s="5"/>
      <c r="O158" s="42"/>
      <c r="P158" s="1"/>
    </row>
    <row r="159" spans="1:16" x14ac:dyDescent="0.2">
      <c r="A159" s="84" t="s">
        <v>3</v>
      </c>
      <c r="B159" s="67"/>
      <c r="C159" s="68"/>
      <c r="D159" s="67"/>
      <c r="E159" s="68"/>
      <c r="F159" s="67"/>
      <c r="G159" s="68"/>
      <c r="H159" s="102"/>
      <c r="I159" s="92"/>
      <c r="J159" s="83"/>
      <c r="K159" s="83"/>
      <c r="L159" s="92"/>
      <c r="M159" s="23"/>
      <c r="N159" s="5"/>
      <c r="O159" s="42"/>
      <c r="P159" s="1"/>
    </row>
    <row r="160" spans="1:16" ht="13.5" thickBot="1" x14ac:dyDescent="0.25">
      <c r="A160" s="85" t="s">
        <v>4</v>
      </c>
      <c r="B160" s="70"/>
      <c r="C160" s="71">
        <f t="shared" ref="C160:C165" si="14">SUM(C88+C132)</f>
        <v>664940733</v>
      </c>
      <c r="D160" s="120"/>
      <c r="E160" s="71">
        <f t="shared" ref="E160:E165" si="15">SUM(E132+E88)</f>
        <v>598365100</v>
      </c>
      <c r="F160" s="70"/>
      <c r="G160" s="71">
        <f t="shared" ref="G160:G165" si="16">SUM(G132+G88)</f>
        <v>598365100</v>
      </c>
      <c r="H160" s="99"/>
      <c r="I160" s="73">
        <f t="shared" ref="I160:I165" si="17">SUM(E160/C160)*100</f>
        <v>89.987734290298022</v>
      </c>
      <c r="J160" s="74"/>
      <c r="K160" s="74"/>
      <c r="L160" s="73">
        <f t="shared" ref="L160:L165" si="18">SUM(G160/E160)*100</f>
        <v>100</v>
      </c>
      <c r="M160" s="23"/>
      <c r="N160" s="5"/>
      <c r="O160" s="5"/>
      <c r="P160" s="1"/>
    </row>
    <row r="161" spans="1:16" ht="13.5" thickBot="1" x14ac:dyDescent="0.25">
      <c r="A161" s="94" t="s">
        <v>5</v>
      </c>
      <c r="B161" s="96"/>
      <c r="C161" s="71">
        <f t="shared" si="14"/>
        <v>652972537</v>
      </c>
      <c r="D161" s="131"/>
      <c r="E161" s="71">
        <f t="shared" si="15"/>
        <v>590295527</v>
      </c>
      <c r="F161" s="96"/>
      <c r="G161" s="71">
        <f t="shared" si="16"/>
        <v>590295527</v>
      </c>
      <c r="H161" s="93"/>
      <c r="I161" s="73">
        <f t="shared" si="17"/>
        <v>90.401279311383959</v>
      </c>
      <c r="J161" s="78"/>
      <c r="K161" s="78"/>
      <c r="L161" s="73">
        <f t="shared" si="18"/>
        <v>100</v>
      </c>
      <c r="M161" s="23"/>
      <c r="N161" s="5"/>
      <c r="O161" s="5"/>
      <c r="P161" s="1"/>
    </row>
    <row r="162" spans="1:16" ht="13.5" thickBot="1" x14ac:dyDescent="0.25">
      <c r="A162" s="75" t="s">
        <v>6</v>
      </c>
      <c r="B162" s="96"/>
      <c r="C162" s="71">
        <f t="shared" si="14"/>
        <v>11968196</v>
      </c>
      <c r="D162" s="131"/>
      <c r="E162" s="71">
        <f t="shared" si="15"/>
        <v>8069573</v>
      </c>
      <c r="F162" s="96"/>
      <c r="G162" s="71">
        <f t="shared" si="16"/>
        <v>8069573</v>
      </c>
      <c r="H162" s="93"/>
      <c r="I162" s="73">
        <f t="shared" si="17"/>
        <v>67.425140764740149</v>
      </c>
      <c r="J162" s="78"/>
      <c r="K162" s="78"/>
      <c r="L162" s="73">
        <f t="shared" si="18"/>
        <v>100</v>
      </c>
      <c r="M162" s="23"/>
      <c r="N162" s="5"/>
      <c r="O162" s="5"/>
      <c r="P162" s="1"/>
    </row>
    <row r="163" spans="1:16" ht="13.5" thickBot="1" x14ac:dyDescent="0.25">
      <c r="A163" s="75" t="s">
        <v>15</v>
      </c>
      <c r="B163" s="96"/>
      <c r="C163" s="71">
        <f t="shared" si="14"/>
        <v>224749970</v>
      </c>
      <c r="D163" s="131"/>
      <c r="E163" s="71">
        <f t="shared" si="15"/>
        <v>202247404</v>
      </c>
      <c r="F163" s="96"/>
      <c r="G163" s="71">
        <f t="shared" si="16"/>
        <v>202247404</v>
      </c>
      <c r="H163" s="93"/>
      <c r="I163" s="73">
        <f t="shared" si="17"/>
        <v>89.987733480008913</v>
      </c>
      <c r="J163" s="78"/>
      <c r="K163" s="78"/>
      <c r="L163" s="73">
        <f t="shared" si="18"/>
        <v>100</v>
      </c>
      <c r="M163" s="23"/>
      <c r="N163" s="5"/>
      <c r="O163" s="5"/>
      <c r="P163" s="1"/>
    </row>
    <row r="164" spans="1:16" ht="13.5" thickBot="1" x14ac:dyDescent="0.25">
      <c r="A164" s="75" t="s">
        <v>35</v>
      </c>
      <c r="B164" s="96"/>
      <c r="C164" s="71">
        <f t="shared" si="14"/>
        <v>6529724</v>
      </c>
      <c r="D164" s="131"/>
      <c r="E164" s="71">
        <f t="shared" si="15"/>
        <v>5902954</v>
      </c>
      <c r="F164" s="96"/>
      <c r="G164" s="71">
        <f t="shared" si="16"/>
        <v>5902954</v>
      </c>
      <c r="H164" s="93"/>
      <c r="I164" s="73">
        <f t="shared" si="17"/>
        <v>90.401278828936711</v>
      </c>
      <c r="J164" s="78"/>
      <c r="K164" s="78"/>
      <c r="L164" s="73">
        <f t="shared" si="18"/>
        <v>100</v>
      </c>
      <c r="M164" s="23"/>
      <c r="N164" s="5"/>
      <c r="O164" s="5"/>
      <c r="P164" s="1"/>
    </row>
    <row r="165" spans="1:16" ht="13.5" thickBot="1" x14ac:dyDescent="0.25">
      <c r="A165" s="75" t="s">
        <v>7</v>
      </c>
      <c r="B165" s="96"/>
      <c r="C165" s="97">
        <f t="shared" si="14"/>
        <v>982</v>
      </c>
      <c r="D165" s="132"/>
      <c r="E165" s="97">
        <f t="shared" si="15"/>
        <v>939</v>
      </c>
      <c r="F165" s="98"/>
      <c r="G165" s="97">
        <f t="shared" si="16"/>
        <v>939</v>
      </c>
      <c r="H165" s="93"/>
      <c r="I165" s="73">
        <f t="shared" si="17"/>
        <v>95.621181262729124</v>
      </c>
      <c r="J165" s="78"/>
      <c r="K165" s="78"/>
      <c r="L165" s="73">
        <f t="shared" si="18"/>
        <v>100</v>
      </c>
      <c r="M165" s="23"/>
      <c r="N165" s="5"/>
      <c r="O165" s="5"/>
      <c r="P165" s="1"/>
    </row>
    <row r="166" spans="1:16" x14ac:dyDescent="0.2">
      <c r="A166" s="79" t="s">
        <v>8</v>
      </c>
      <c r="B166" s="80"/>
      <c r="C166" s="86"/>
      <c r="D166" s="125"/>
      <c r="E166" s="86"/>
      <c r="F166" s="80"/>
      <c r="G166" s="86"/>
      <c r="H166" s="175">
        <f>SUM(E167/C167)*100</f>
        <v>94.541061005089517</v>
      </c>
      <c r="I166" s="176"/>
      <c r="J166" s="81"/>
      <c r="K166" s="181">
        <f>SUM(G167/E167)*100</f>
        <v>100</v>
      </c>
      <c r="L166" s="176"/>
      <c r="M166" s="23"/>
      <c r="N166" s="5"/>
      <c r="O166" s="5"/>
      <c r="P166" s="1"/>
    </row>
    <row r="167" spans="1:16" ht="13.5" thickBot="1" x14ac:dyDescent="0.25">
      <c r="A167" s="85" t="s">
        <v>9</v>
      </c>
      <c r="B167" s="70"/>
      <c r="C167" s="71">
        <f>SUM(C161/C165/12)</f>
        <v>55411.790308893418</v>
      </c>
      <c r="D167" s="120"/>
      <c r="E167" s="71">
        <f>SUM(E161/E165/12)</f>
        <v>52386.894479943207</v>
      </c>
      <c r="F167" s="70"/>
      <c r="G167" s="71">
        <f>SUM(G161/G165/12)</f>
        <v>52386.894479943207</v>
      </c>
      <c r="H167" s="177"/>
      <c r="I167" s="178"/>
      <c r="J167" s="81"/>
      <c r="K167" s="182"/>
      <c r="L167" s="178"/>
      <c r="M167" s="23"/>
      <c r="N167" s="5"/>
      <c r="O167" s="5"/>
      <c r="P167" s="1"/>
    </row>
    <row r="168" spans="1:16" ht="13.5" thickBot="1" x14ac:dyDescent="0.25">
      <c r="A168" s="117"/>
      <c r="B168" s="88"/>
      <c r="C168" s="153"/>
      <c r="D168" s="153"/>
      <c r="E168" s="88"/>
      <c r="F168" s="88"/>
      <c r="G168" s="88"/>
      <c r="H168" s="118"/>
      <c r="I168" s="81"/>
      <c r="J168" s="81"/>
      <c r="K168" s="81"/>
      <c r="L168" s="119"/>
      <c r="N168" s="1"/>
      <c r="O168" s="1"/>
      <c r="P168" s="1"/>
    </row>
    <row r="169" spans="1:16" customFormat="1" ht="13.5" thickBot="1" x14ac:dyDescent="0.25">
      <c r="A169" s="63" t="s">
        <v>31</v>
      </c>
      <c r="B169" s="104" t="s">
        <v>28</v>
      </c>
      <c r="C169" s="158"/>
      <c r="D169" s="108"/>
      <c r="E169" s="108"/>
      <c r="F169" s="108"/>
      <c r="G169" s="108"/>
      <c r="H169" s="78"/>
      <c r="I169" s="78"/>
      <c r="J169" s="78"/>
      <c r="K169" s="78"/>
      <c r="L169" s="101"/>
      <c r="M169" s="42"/>
      <c r="N169" s="42"/>
      <c r="O169" s="42"/>
      <c r="P169" s="42"/>
    </row>
    <row r="170" spans="1:16" x14ac:dyDescent="0.2">
      <c r="A170" s="84" t="s">
        <v>3</v>
      </c>
      <c r="B170" s="67"/>
      <c r="C170" s="124"/>
      <c r="D170" s="126"/>
      <c r="E170" s="124"/>
      <c r="F170" s="126"/>
      <c r="G170" s="124"/>
      <c r="H170" s="91"/>
      <c r="I170" s="92"/>
      <c r="J170" s="83"/>
      <c r="K170" s="83"/>
      <c r="L170" s="92"/>
      <c r="M170"/>
      <c r="N170" s="42"/>
      <c r="O170" s="1"/>
      <c r="P170" s="1"/>
    </row>
    <row r="171" spans="1:16" ht="13.5" thickBot="1" x14ac:dyDescent="0.25">
      <c r="A171" s="85" t="s">
        <v>4</v>
      </c>
      <c r="B171" s="70"/>
      <c r="C171" s="71">
        <f>SUM(C172:C173)</f>
        <v>35525520</v>
      </c>
      <c r="D171" s="120"/>
      <c r="E171" s="71">
        <f>SUM(E172:E173)</f>
        <v>35525520</v>
      </c>
      <c r="F171" s="120"/>
      <c r="G171" s="71">
        <f>SUM(G172:G173)</f>
        <v>35525520</v>
      </c>
      <c r="H171" s="72"/>
      <c r="I171" s="73">
        <f t="shared" ref="I171:I176" si="19">SUM(E171/C171)*100</f>
        <v>100</v>
      </c>
      <c r="J171" s="74"/>
      <c r="K171" s="74"/>
      <c r="L171" s="73">
        <f t="shared" ref="L171:L176" si="20">SUM(G171/E171)*100</f>
        <v>100</v>
      </c>
      <c r="M171"/>
      <c r="N171" s="42"/>
      <c r="O171" s="1"/>
      <c r="P171" s="1"/>
    </row>
    <row r="172" spans="1:16" ht="13.5" thickBot="1" x14ac:dyDescent="0.25">
      <c r="A172" s="75" t="s">
        <v>5</v>
      </c>
      <c r="B172" s="96"/>
      <c r="C172" s="71">
        <v>34092941</v>
      </c>
      <c r="D172" s="131"/>
      <c r="E172" s="71">
        <v>34092941</v>
      </c>
      <c r="F172" s="131"/>
      <c r="G172" s="71">
        <v>34092941</v>
      </c>
      <c r="H172" s="77"/>
      <c r="I172" s="73">
        <f t="shared" si="19"/>
        <v>100</v>
      </c>
      <c r="J172" s="78"/>
      <c r="K172" s="78"/>
      <c r="L172" s="73">
        <f t="shared" si="20"/>
        <v>100</v>
      </c>
      <c r="M172"/>
      <c r="N172" s="42"/>
      <c r="O172" s="1"/>
      <c r="P172" s="1"/>
    </row>
    <row r="173" spans="1:16" ht="13.5" thickBot="1" x14ac:dyDescent="0.25">
      <c r="A173" s="75" t="s">
        <v>6</v>
      </c>
      <c r="B173" s="96"/>
      <c r="C173" s="71">
        <v>1432579</v>
      </c>
      <c r="D173" s="131"/>
      <c r="E173" s="71">
        <v>1432579</v>
      </c>
      <c r="F173" s="131"/>
      <c r="G173" s="71">
        <v>1432579</v>
      </c>
      <c r="H173" s="77"/>
      <c r="I173" s="73">
        <f t="shared" si="19"/>
        <v>100</v>
      </c>
      <c r="J173" s="78"/>
      <c r="K173" s="78"/>
      <c r="L173" s="73">
        <f t="shared" si="20"/>
        <v>100</v>
      </c>
      <c r="M173"/>
      <c r="N173" s="42"/>
      <c r="O173" s="1"/>
      <c r="P173" s="1"/>
    </row>
    <row r="174" spans="1:16" ht="13.5" thickBot="1" x14ac:dyDescent="0.25">
      <c r="A174" s="75" t="s">
        <v>15</v>
      </c>
      <c r="B174" s="96"/>
      <c r="C174" s="71">
        <v>12007626</v>
      </c>
      <c r="D174" s="131"/>
      <c r="E174" s="71">
        <v>12007626</v>
      </c>
      <c r="F174" s="131"/>
      <c r="G174" s="71">
        <v>12007626</v>
      </c>
      <c r="H174" s="77"/>
      <c r="I174" s="73">
        <f t="shared" si="19"/>
        <v>100</v>
      </c>
      <c r="J174" s="78"/>
      <c r="K174" s="78"/>
      <c r="L174" s="73">
        <f t="shared" si="20"/>
        <v>100</v>
      </c>
      <c r="M174"/>
      <c r="N174" s="42"/>
      <c r="O174" s="1"/>
      <c r="P174" s="1"/>
    </row>
    <row r="175" spans="1:16" ht="13.5" thickBot="1" x14ac:dyDescent="0.25">
      <c r="A175" s="75" t="s">
        <v>35</v>
      </c>
      <c r="B175" s="96"/>
      <c r="C175" s="71">
        <v>340929</v>
      </c>
      <c r="D175" s="131"/>
      <c r="E175" s="71">
        <v>340929</v>
      </c>
      <c r="F175" s="131"/>
      <c r="G175" s="71">
        <v>340929</v>
      </c>
      <c r="H175" s="77"/>
      <c r="I175" s="73">
        <f t="shared" si="19"/>
        <v>100</v>
      </c>
      <c r="J175" s="78"/>
      <c r="K175" s="78"/>
      <c r="L175" s="73">
        <f t="shared" si="20"/>
        <v>100</v>
      </c>
      <c r="M175"/>
      <c r="N175" s="42"/>
      <c r="O175" s="1"/>
      <c r="P175" s="1"/>
    </row>
    <row r="176" spans="1:16" ht="13.5" thickBot="1" x14ac:dyDescent="0.25">
      <c r="A176" s="75" t="s">
        <v>7</v>
      </c>
      <c r="B176" s="96"/>
      <c r="C176" s="71">
        <v>80</v>
      </c>
      <c r="D176" s="131"/>
      <c r="E176" s="71">
        <v>80</v>
      </c>
      <c r="F176" s="131"/>
      <c r="G176" s="71">
        <v>80</v>
      </c>
      <c r="H176" s="77"/>
      <c r="I176" s="73">
        <f t="shared" si="19"/>
        <v>100</v>
      </c>
      <c r="J176" s="78"/>
      <c r="K176" s="83"/>
      <c r="L176" s="73">
        <f t="shared" si="20"/>
        <v>100</v>
      </c>
      <c r="M176"/>
      <c r="N176" s="42"/>
      <c r="O176" s="1"/>
      <c r="P176" s="1"/>
    </row>
    <row r="177" spans="1:18" x14ac:dyDescent="0.2">
      <c r="A177" s="79" t="s">
        <v>8</v>
      </c>
      <c r="B177" s="80"/>
      <c r="C177" s="86"/>
      <c r="D177" s="125"/>
      <c r="E177" s="86"/>
      <c r="F177" s="125"/>
      <c r="G177" s="86"/>
      <c r="H177" s="175">
        <f>SUM(E178/C178)*100</f>
        <v>100</v>
      </c>
      <c r="I177" s="176"/>
      <c r="J177" s="81"/>
      <c r="K177" s="175">
        <f>SUM(G178/E178)*100</f>
        <v>100</v>
      </c>
      <c r="L177" s="176"/>
      <c r="M177"/>
      <c r="N177" s="42"/>
      <c r="O177" s="1"/>
      <c r="P177" s="1"/>
    </row>
    <row r="178" spans="1:18" ht="13.5" thickBot="1" x14ac:dyDescent="0.25">
      <c r="A178" s="85" t="s">
        <v>9</v>
      </c>
      <c r="B178" s="70"/>
      <c r="C178" s="71">
        <f>SUM(C172/C176/12)</f>
        <v>35513.480208333334</v>
      </c>
      <c r="D178" s="120"/>
      <c r="E178" s="71">
        <f>SUM(E172/E176/12)</f>
        <v>35513.480208333334</v>
      </c>
      <c r="F178" s="120"/>
      <c r="G178" s="71">
        <f>SUM(G172/G176/12)</f>
        <v>35513.480208333334</v>
      </c>
      <c r="H178" s="177"/>
      <c r="I178" s="178"/>
      <c r="J178" s="74"/>
      <c r="K178" s="177"/>
      <c r="L178" s="178"/>
      <c r="M178"/>
      <c r="N178" s="42"/>
      <c r="O178" s="1"/>
      <c r="P178" s="1"/>
    </row>
    <row r="179" spans="1:18" ht="13.5" thickBot="1" x14ac:dyDescent="0.25">
      <c r="A179" s="38"/>
      <c r="B179" s="88"/>
      <c r="C179" s="153"/>
      <c r="D179" s="153"/>
      <c r="E179" s="153"/>
      <c r="F179" s="153"/>
      <c r="G179" s="153"/>
      <c r="H179" s="81"/>
      <c r="I179" s="81"/>
      <c r="J179" s="81"/>
      <c r="K179" s="81"/>
      <c r="L179" s="92"/>
      <c r="M179"/>
      <c r="N179" s="42"/>
      <c r="O179" s="1"/>
      <c r="P179" s="1"/>
    </row>
    <row r="180" spans="1:18" ht="16.5" thickBot="1" x14ac:dyDescent="0.3">
      <c r="A180" s="105" t="s">
        <v>26</v>
      </c>
      <c r="B180" s="82"/>
      <c r="C180" s="108"/>
      <c r="D180" s="108"/>
      <c r="E180" s="108"/>
      <c r="F180" s="108"/>
      <c r="G180" s="108"/>
      <c r="H180" s="78"/>
      <c r="I180" s="78"/>
      <c r="J180" s="78"/>
      <c r="K180" s="78"/>
      <c r="L180" s="101"/>
      <c r="M180"/>
      <c r="N180" s="42"/>
      <c r="O180" s="1"/>
      <c r="P180" s="1"/>
    </row>
    <row r="181" spans="1:18" x14ac:dyDescent="0.2">
      <c r="A181" s="84" t="s">
        <v>3</v>
      </c>
      <c r="B181" s="67"/>
      <c r="C181" s="124"/>
      <c r="D181" s="126"/>
      <c r="E181" s="124"/>
      <c r="F181" s="126"/>
      <c r="G181" s="124"/>
      <c r="H181" s="91"/>
      <c r="I181" s="92"/>
      <c r="J181" s="83"/>
      <c r="K181" s="83"/>
      <c r="L181" s="92"/>
      <c r="M181"/>
      <c r="N181" s="42"/>
      <c r="O181" s="1"/>
      <c r="P181" s="1"/>
    </row>
    <row r="182" spans="1:18" ht="13.5" thickBot="1" x14ac:dyDescent="0.25">
      <c r="A182" s="85" t="s">
        <v>4</v>
      </c>
      <c r="B182" s="70"/>
      <c r="C182" s="71">
        <f>SUM(C171+C160)</f>
        <v>700466253</v>
      </c>
      <c r="D182" s="120"/>
      <c r="E182" s="71">
        <f t="shared" ref="E182:E187" si="21">SUM(E160+E171)</f>
        <v>633890620</v>
      </c>
      <c r="F182" s="70"/>
      <c r="G182" s="71">
        <f>SUM(G171+G160)</f>
        <v>633890620</v>
      </c>
      <c r="H182" s="72"/>
      <c r="I182" s="73">
        <f t="shared" ref="I182:I187" si="22">SUM(E182/C182)*100</f>
        <v>90.495525985032714</v>
      </c>
      <c r="J182" s="74"/>
      <c r="K182" s="74"/>
      <c r="L182" s="73">
        <f t="shared" ref="L182:L187" si="23">SUM(G182/E182)*100</f>
        <v>100</v>
      </c>
      <c r="M182"/>
      <c r="N182" s="42"/>
      <c r="O182" s="1"/>
      <c r="P182" s="1" t="s">
        <v>0</v>
      </c>
    </row>
    <row r="183" spans="1:18" ht="13.5" thickBot="1" x14ac:dyDescent="0.25">
      <c r="A183" s="75" t="s">
        <v>5</v>
      </c>
      <c r="B183" s="96"/>
      <c r="C183" s="71">
        <f>SUM(C161+C172)</f>
        <v>687065478</v>
      </c>
      <c r="D183" s="131"/>
      <c r="E183" s="71">
        <f t="shared" si="21"/>
        <v>624388468</v>
      </c>
      <c r="F183" s="96"/>
      <c r="G183" s="71">
        <f>SUM(G161+G172)</f>
        <v>624388468</v>
      </c>
      <c r="H183" s="77"/>
      <c r="I183" s="73">
        <f t="shared" si="22"/>
        <v>90.877578337591871</v>
      </c>
      <c r="J183" s="78"/>
      <c r="K183" s="78"/>
      <c r="L183" s="73">
        <f t="shared" si="23"/>
        <v>100</v>
      </c>
      <c r="M183"/>
      <c r="N183" s="42"/>
      <c r="O183" s="1"/>
      <c r="P183" s="1"/>
    </row>
    <row r="184" spans="1:18" ht="13.5" thickBot="1" x14ac:dyDescent="0.25">
      <c r="A184" s="75" t="s">
        <v>6</v>
      </c>
      <c r="B184" s="96"/>
      <c r="C184" s="71">
        <f>SUM(C162+C173)</f>
        <v>13400775</v>
      </c>
      <c r="D184" s="131"/>
      <c r="E184" s="71">
        <f t="shared" si="21"/>
        <v>9502152</v>
      </c>
      <c r="F184" s="96"/>
      <c r="G184" s="71">
        <f>SUM(G162+G173)</f>
        <v>9502152</v>
      </c>
      <c r="H184" s="77"/>
      <c r="I184" s="73">
        <f t="shared" si="22"/>
        <v>70.907481097175349</v>
      </c>
      <c r="J184" s="78"/>
      <c r="K184" s="78"/>
      <c r="L184" s="73">
        <f t="shared" si="23"/>
        <v>100</v>
      </c>
      <c r="M184"/>
      <c r="N184" s="42"/>
      <c r="O184" s="1"/>
      <c r="P184" s="1"/>
    </row>
    <row r="185" spans="1:18" ht="13.5" thickBot="1" x14ac:dyDescent="0.25">
      <c r="A185" s="75" t="s">
        <v>15</v>
      </c>
      <c r="B185" s="96"/>
      <c r="C185" s="71">
        <f>SUM(C163+C174)</f>
        <v>236757596</v>
      </c>
      <c r="D185" s="131"/>
      <c r="E185" s="71">
        <f t="shared" si="21"/>
        <v>214255030</v>
      </c>
      <c r="F185" s="96"/>
      <c r="G185" s="71">
        <f>SUM(G163+G174)</f>
        <v>214255030</v>
      </c>
      <c r="H185" s="77"/>
      <c r="I185" s="73">
        <f t="shared" si="22"/>
        <v>90.495525220656489</v>
      </c>
      <c r="J185" s="78"/>
      <c r="K185" s="78"/>
      <c r="L185" s="73">
        <f t="shared" si="23"/>
        <v>100</v>
      </c>
      <c r="M185"/>
      <c r="N185" s="42"/>
      <c r="O185" s="1"/>
      <c r="P185" s="1"/>
      <c r="Q185" s="194"/>
      <c r="R185" s="195"/>
    </row>
    <row r="186" spans="1:18" ht="13.5" thickBot="1" x14ac:dyDescent="0.25">
      <c r="A186" s="75" t="s">
        <v>35</v>
      </c>
      <c r="B186" s="96"/>
      <c r="C186" s="71">
        <f>SUM(C164+C175)</f>
        <v>6870653</v>
      </c>
      <c r="D186" s="131"/>
      <c r="E186" s="71">
        <f t="shared" si="21"/>
        <v>6243883</v>
      </c>
      <c r="F186" s="96"/>
      <c r="G186" s="71">
        <f>SUM(G164+G175)</f>
        <v>6243883</v>
      </c>
      <c r="H186" s="77"/>
      <c r="I186" s="73">
        <f t="shared" si="22"/>
        <v>90.87757742968536</v>
      </c>
      <c r="J186" s="78"/>
      <c r="K186" s="78"/>
      <c r="L186" s="73">
        <f t="shared" si="23"/>
        <v>100</v>
      </c>
      <c r="M186"/>
      <c r="N186" s="42"/>
      <c r="O186" s="1"/>
      <c r="P186" s="1"/>
      <c r="Q186" s="196"/>
      <c r="R186" s="197"/>
    </row>
    <row r="187" spans="1:18" ht="13.5" thickBot="1" x14ac:dyDescent="0.25">
      <c r="A187" s="75" t="s">
        <v>7</v>
      </c>
      <c r="B187" s="96"/>
      <c r="C187" s="97">
        <f>SUM(C165+C176)</f>
        <v>1062</v>
      </c>
      <c r="D187" s="132"/>
      <c r="E187" s="97">
        <f t="shared" si="21"/>
        <v>1019</v>
      </c>
      <c r="F187" s="98"/>
      <c r="G187" s="97">
        <f>SUM(G165+G176)</f>
        <v>1019</v>
      </c>
      <c r="H187" s="91"/>
      <c r="I187" s="73">
        <f t="shared" si="22"/>
        <v>95.951035781544263</v>
      </c>
      <c r="J187" s="78"/>
      <c r="K187" s="78"/>
      <c r="L187" s="73">
        <f t="shared" si="23"/>
        <v>100</v>
      </c>
      <c r="M187"/>
      <c r="N187" s="42"/>
      <c r="O187" s="1"/>
      <c r="P187" s="1"/>
      <c r="Q187" s="196"/>
      <c r="R187" s="197"/>
    </row>
    <row r="188" spans="1:18" ht="13.5" thickBot="1" x14ac:dyDescent="0.25">
      <c r="A188" s="79" t="s">
        <v>24</v>
      </c>
      <c r="B188" s="80"/>
      <c r="C188" s="88"/>
      <c r="D188" s="125"/>
      <c r="E188" s="88"/>
      <c r="F188" s="80"/>
      <c r="G188" s="88"/>
      <c r="H188" s="175">
        <f>SUM(E189/C189)*100</f>
        <v>94.712451613859244</v>
      </c>
      <c r="I188" s="176"/>
      <c r="J188" s="81"/>
      <c r="K188" s="181">
        <f>SUM(G189/E189)*100</f>
        <v>100</v>
      </c>
      <c r="L188" s="176"/>
      <c r="M188"/>
      <c r="N188" s="42"/>
      <c r="O188" s="1"/>
      <c r="P188" s="1"/>
      <c r="Q188" s="198"/>
      <c r="R188" s="199"/>
    </row>
    <row r="189" spans="1:18" ht="13.5" thickBot="1" x14ac:dyDescent="0.25">
      <c r="A189" s="79" t="s">
        <v>23</v>
      </c>
      <c r="B189" s="70"/>
      <c r="C189" s="86">
        <f>SUM(C183/C187/12)</f>
        <v>53912.859227871937</v>
      </c>
      <c r="D189" s="125"/>
      <c r="E189" s="86">
        <f>SUM(E183/E187/12)</f>
        <v>51062.190709846262</v>
      </c>
      <c r="F189" s="80"/>
      <c r="G189" s="86">
        <f>SUM(G183/G187/12)</f>
        <v>51062.190709846262</v>
      </c>
      <c r="H189" s="177"/>
      <c r="I189" s="178"/>
      <c r="J189" s="81"/>
      <c r="K189" s="182"/>
      <c r="L189" s="178"/>
      <c r="M189"/>
      <c r="N189" s="42"/>
      <c r="O189" s="1"/>
      <c r="P189" s="1"/>
    </row>
    <row r="190" spans="1:18" x14ac:dyDescent="0.2">
      <c r="A190" s="84" t="s">
        <v>19</v>
      </c>
      <c r="B190" s="67"/>
      <c r="C190" s="87"/>
      <c r="D190" s="126"/>
      <c r="E190" s="68"/>
      <c r="F190" s="67"/>
      <c r="G190" s="68"/>
      <c r="H190" s="175">
        <f>SUM(E193/C193)*100</f>
        <v>90.498306174862137</v>
      </c>
      <c r="I190" s="176"/>
      <c r="J190" s="83"/>
      <c r="K190" s="175">
        <f>SUM(G193/E193)*100</f>
        <v>100</v>
      </c>
      <c r="L190" s="176"/>
      <c r="M190"/>
      <c r="N190" s="42"/>
      <c r="O190" s="1"/>
      <c r="P190" s="1"/>
    </row>
    <row r="191" spans="1:18" x14ac:dyDescent="0.2">
      <c r="A191" s="79" t="s">
        <v>18</v>
      </c>
      <c r="B191" s="80"/>
      <c r="C191" s="88"/>
      <c r="D191" s="125"/>
      <c r="E191" s="86"/>
      <c r="F191" s="80"/>
      <c r="G191" s="86"/>
      <c r="H191" s="179"/>
      <c r="I191" s="180"/>
      <c r="J191" s="81"/>
      <c r="K191" s="179"/>
      <c r="L191" s="180"/>
      <c r="M191"/>
      <c r="N191" s="42"/>
      <c r="O191" s="1"/>
      <c r="P191" s="1"/>
    </row>
    <row r="192" spans="1:18" x14ac:dyDescent="0.2">
      <c r="A192" s="79" t="s">
        <v>20</v>
      </c>
      <c r="B192" s="80"/>
      <c r="C192" s="88"/>
      <c r="D192" s="125"/>
      <c r="E192" s="86"/>
      <c r="F192" s="80"/>
      <c r="G192" s="86"/>
      <c r="H192" s="179"/>
      <c r="I192" s="180"/>
      <c r="J192" s="81"/>
      <c r="K192" s="179"/>
      <c r="L192" s="180"/>
      <c r="M192"/>
      <c r="N192" s="42"/>
      <c r="O192" s="1"/>
      <c r="P192" s="1"/>
    </row>
    <row r="193" spans="1:16" ht="13.5" thickBot="1" x14ac:dyDescent="0.25">
      <c r="A193" s="85" t="s">
        <v>21</v>
      </c>
      <c r="B193" s="70"/>
      <c r="C193" s="95">
        <f>SUM(C182+C185+C186)</f>
        <v>944094502</v>
      </c>
      <c r="D193" s="120"/>
      <c r="E193" s="71">
        <f>SUM(E182+E185+E186)</f>
        <v>854389533</v>
      </c>
      <c r="F193" s="70"/>
      <c r="G193" s="71">
        <f>SUM(G182+G185+G186)</f>
        <v>854389533</v>
      </c>
      <c r="H193" s="177"/>
      <c r="I193" s="178"/>
      <c r="J193" s="74"/>
      <c r="K193" s="177"/>
      <c r="L193" s="178"/>
      <c r="M193"/>
      <c r="N193" s="42"/>
      <c r="O193" s="1"/>
      <c r="P193" s="1"/>
    </row>
    <row r="194" spans="1:16" x14ac:dyDescent="0.2">
      <c r="A194" s="55"/>
      <c r="B194" s="56"/>
      <c r="C194" s="56"/>
      <c r="D194" s="56"/>
      <c r="E194" s="56"/>
      <c r="F194" s="56"/>
      <c r="G194" s="56"/>
      <c r="H194" s="58"/>
      <c r="I194" s="58"/>
      <c r="J194" s="58"/>
      <c r="K194" s="58"/>
      <c r="L194" s="58"/>
      <c r="M194"/>
      <c r="N194" s="42"/>
      <c r="O194" s="1"/>
      <c r="P194" s="1"/>
    </row>
    <row r="195" spans="1:16" x14ac:dyDescent="0.2">
      <c r="A195" s="55"/>
      <c r="B195" s="56"/>
      <c r="C195" s="56"/>
      <c r="D195" s="56"/>
      <c r="E195" s="56"/>
      <c r="F195" s="56"/>
      <c r="G195" s="56"/>
      <c r="H195" s="58"/>
      <c r="I195" s="58"/>
      <c r="J195" s="58"/>
      <c r="K195" s="58"/>
      <c r="L195" s="58"/>
      <c r="M195"/>
      <c r="N195" s="42"/>
      <c r="O195" s="1"/>
      <c r="P195" s="1"/>
    </row>
    <row r="196" spans="1:16" x14ac:dyDescent="0.2">
      <c r="A196" s="61" t="s">
        <v>37</v>
      </c>
      <c r="B196" s="42"/>
      <c r="C196" s="42"/>
      <c r="D196" s="42"/>
      <c r="E196" s="42"/>
      <c r="F196" s="42"/>
      <c r="G196" s="42"/>
      <c r="H196" s="58"/>
      <c r="I196" s="58"/>
      <c r="J196" s="58"/>
      <c r="K196" s="58"/>
      <c r="L196" s="58"/>
      <c r="M196"/>
      <c r="N196" s="42"/>
      <c r="O196" s="1"/>
      <c r="P196" s="1"/>
    </row>
    <row r="197" spans="1:16" x14ac:dyDescent="0.2">
      <c r="A197" s="55"/>
      <c r="B197" s="56"/>
      <c r="C197" s="56"/>
      <c r="D197" s="56"/>
      <c r="E197" s="56"/>
      <c r="F197" s="56"/>
      <c r="G197" s="56"/>
      <c r="H197" s="58"/>
      <c r="I197" s="58"/>
      <c r="J197" s="58"/>
      <c r="K197" s="58"/>
      <c r="L197" s="58"/>
      <c r="M197"/>
      <c r="N197" s="42"/>
      <c r="O197" s="1"/>
      <c r="P197" s="1"/>
    </row>
    <row r="198" spans="1:16" x14ac:dyDescent="0.2">
      <c r="A198" s="61"/>
      <c r="B198" s="42"/>
      <c r="C198" s="42"/>
      <c r="D198" s="42"/>
      <c r="E198" s="42"/>
      <c r="F198" s="42"/>
      <c r="G198" s="42"/>
      <c r="H198"/>
      <c r="I198"/>
      <c r="J198"/>
      <c r="K198"/>
      <c r="L198"/>
      <c r="M198"/>
      <c r="N198" s="42"/>
      <c r="O198" s="1"/>
      <c r="P198" s="1"/>
    </row>
    <row r="199" spans="1:16" x14ac:dyDescent="0.2">
      <c r="A199" s="61"/>
      <c r="B199" s="42"/>
      <c r="C199" s="42"/>
      <c r="D199" s="42"/>
      <c r="E199" s="42"/>
      <c r="F199" s="42"/>
      <c r="G199" s="42"/>
      <c r="H199"/>
      <c r="I199"/>
      <c r="J199"/>
      <c r="K199"/>
      <c r="L199"/>
      <c r="M199"/>
      <c r="N199" s="42"/>
      <c r="O199" s="1"/>
      <c r="P199" s="1"/>
    </row>
    <row r="200" spans="1:16" ht="15.75" x14ac:dyDescent="0.25">
      <c r="A200" s="25"/>
      <c r="B200" s="7"/>
      <c r="C200" s="7"/>
      <c r="D200" s="7"/>
      <c r="E200" s="7"/>
      <c r="F200" s="7"/>
      <c r="G200" s="7"/>
      <c r="H200" s="25"/>
      <c r="I200" s="25"/>
      <c r="J200" s="25"/>
      <c r="K200" s="25"/>
      <c r="L200" s="25"/>
      <c r="M200" s="5"/>
      <c r="N200" s="5"/>
      <c r="O200" s="1"/>
      <c r="P200" s="1"/>
    </row>
    <row r="201" spans="1:16" ht="15.75" x14ac:dyDescent="0.25">
      <c r="A201" s="43"/>
      <c r="B201" s="166"/>
      <c r="C201" s="166"/>
      <c r="D201" s="166"/>
      <c r="E201" s="166"/>
      <c r="F201" s="166"/>
      <c r="G201" s="166"/>
      <c r="H201" s="170"/>
      <c r="I201" s="170"/>
      <c r="J201" s="25"/>
      <c r="K201" s="170"/>
      <c r="L201" s="170"/>
      <c r="M201" s="5"/>
      <c r="N201" s="5"/>
      <c r="O201" s="1"/>
      <c r="P201" s="1"/>
    </row>
    <row r="202" spans="1:16" ht="15.75" x14ac:dyDescent="0.25">
      <c r="A202" s="44"/>
      <c r="B202" s="166"/>
      <c r="C202" s="166"/>
      <c r="D202" s="166"/>
      <c r="E202" s="166"/>
      <c r="F202" s="166"/>
      <c r="G202" s="166"/>
      <c r="H202" s="43"/>
      <c r="I202" s="43"/>
      <c r="J202" s="25"/>
      <c r="K202" s="43"/>
      <c r="L202" s="43"/>
      <c r="M202" s="5"/>
      <c r="N202" s="5"/>
      <c r="O202" s="1"/>
      <c r="P202" s="1"/>
    </row>
    <row r="203" spans="1:16" ht="18.75" customHeight="1" x14ac:dyDescent="0.25">
      <c r="A203" s="44"/>
      <c r="B203" s="167"/>
      <c r="C203" s="167"/>
      <c r="D203" s="166"/>
      <c r="E203" s="166"/>
      <c r="F203" s="166"/>
      <c r="G203" s="166"/>
      <c r="H203" s="43"/>
      <c r="I203" s="43"/>
      <c r="J203" s="25"/>
      <c r="K203" s="43"/>
      <c r="L203" s="43"/>
      <c r="M203" s="5"/>
      <c r="N203" s="5"/>
      <c r="O203" s="1"/>
      <c r="P203" s="1"/>
    </row>
    <row r="204" spans="1:16" x14ac:dyDescent="0.2">
      <c r="A204" s="45"/>
      <c r="B204" s="164"/>
      <c r="C204" s="164"/>
      <c r="D204" s="9"/>
      <c r="E204" s="8"/>
      <c r="F204" s="165"/>
      <c r="G204" s="165"/>
      <c r="H204" s="163"/>
      <c r="I204" s="163"/>
      <c r="J204" s="45"/>
      <c r="K204" s="163"/>
      <c r="L204" s="163"/>
      <c r="M204" s="5"/>
      <c r="N204" s="5"/>
      <c r="O204" s="1"/>
      <c r="P204" s="1"/>
    </row>
    <row r="205" spans="1:16" x14ac:dyDescent="0.2">
      <c r="A205" s="45"/>
      <c r="B205" s="5"/>
      <c r="C205" s="6"/>
      <c r="D205" s="10"/>
      <c r="E205" s="5"/>
      <c r="F205" s="11"/>
      <c r="G205" s="6"/>
      <c r="H205" s="23"/>
      <c r="I205" s="23"/>
      <c r="J205" s="23"/>
      <c r="K205" s="23"/>
      <c r="L205" s="23"/>
      <c r="M205" s="5"/>
      <c r="N205" s="5"/>
      <c r="O205" s="1"/>
      <c r="P205" s="1"/>
    </row>
    <row r="206" spans="1:16" x14ac:dyDescent="0.2">
      <c r="A206" s="46"/>
      <c r="B206" s="5"/>
      <c r="C206" s="6"/>
      <c r="D206" s="10"/>
      <c r="E206" s="5"/>
      <c r="F206" s="5"/>
      <c r="G206" s="6"/>
      <c r="H206" s="40"/>
      <c r="I206" s="40"/>
      <c r="J206" s="40"/>
      <c r="K206" s="40"/>
      <c r="L206" s="40"/>
      <c r="M206" s="5"/>
      <c r="N206" s="5"/>
      <c r="O206" s="1"/>
      <c r="P206" s="1"/>
    </row>
    <row r="207" spans="1:16" x14ac:dyDescent="0.2">
      <c r="A207" s="41"/>
      <c r="B207" s="5"/>
      <c r="C207" s="6"/>
      <c r="D207" s="10"/>
      <c r="E207" s="5"/>
      <c r="F207" s="5"/>
      <c r="G207" s="6"/>
      <c r="H207" s="40"/>
      <c r="I207" s="40"/>
      <c r="J207" s="40"/>
      <c r="K207" s="40"/>
      <c r="L207" s="40"/>
      <c r="M207" s="5"/>
      <c r="N207" s="5"/>
      <c r="O207" s="1"/>
      <c r="P207" s="1"/>
    </row>
    <row r="208" spans="1:16" x14ac:dyDescent="0.2">
      <c r="A208" s="41"/>
      <c r="B208" s="5"/>
      <c r="C208" s="6"/>
      <c r="D208" s="10"/>
      <c r="E208" s="5"/>
      <c r="F208" s="5"/>
      <c r="G208" s="6"/>
      <c r="H208" s="40"/>
      <c r="I208" s="40"/>
      <c r="J208" s="40"/>
      <c r="K208" s="40"/>
      <c r="L208" s="40"/>
      <c r="M208" s="5"/>
      <c r="N208" s="5"/>
      <c r="O208" s="5"/>
      <c r="P208" s="1"/>
    </row>
    <row r="209" spans="1:16" x14ac:dyDescent="0.2">
      <c r="A209" s="41"/>
      <c r="B209" s="5"/>
      <c r="C209" s="6"/>
      <c r="D209" s="10"/>
      <c r="E209" s="5"/>
      <c r="F209" s="5"/>
      <c r="G209" s="6"/>
      <c r="H209" s="40"/>
      <c r="I209" s="40"/>
      <c r="J209" s="40"/>
      <c r="K209" s="40"/>
      <c r="L209" s="40"/>
      <c r="M209" s="5"/>
      <c r="N209" s="5"/>
      <c r="O209" s="5"/>
      <c r="P209" s="1"/>
    </row>
    <row r="210" spans="1:16" x14ac:dyDescent="0.2">
      <c r="A210" s="41"/>
      <c r="B210" s="5"/>
      <c r="C210" s="6"/>
      <c r="D210" s="10"/>
      <c r="E210" s="5"/>
      <c r="F210" s="5"/>
      <c r="G210" s="6"/>
      <c r="H210" s="40"/>
      <c r="I210" s="40"/>
      <c r="J210" s="40"/>
      <c r="K210" s="40"/>
      <c r="L210" s="40"/>
      <c r="M210" s="5"/>
      <c r="N210" s="5"/>
      <c r="O210" s="5"/>
      <c r="P210" s="1"/>
    </row>
    <row r="211" spans="1:16" x14ac:dyDescent="0.2">
      <c r="A211" s="41"/>
      <c r="B211" s="5"/>
      <c r="C211" s="6"/>
      <c r="D211" s="10"/>
      <c r="E211" s="5"/>
      <c r="F211" s="5"/>
      <c r="G211" s="6"/>
      <c r="H211" s="40"/>
      <c r="I211" s="40"/>
      <c r="J211" s="40"/>
      <c r="K211" s="40"/>
      <c r="L211" s="40"/>
      <c r="M211" s="5"/>
      <c r="N211" s="5"/>
      <c r="O211" s="5"/>
      <c r="P211" s="1"/>
    </row>
    <row r="212" spans="1:16" x14ac:dyDescent="0.2">
      <c r="A212" s="41"/>
      <c r="B212" s="5"/>
      <c r="C212" s="6"/>
      <c r="D212" s="10"/>
      <c r="E212" s="5"/>
      <c r="F212" s="5"/>
      <c r="G212" s="6"/>
      <c r="H212" s="40"/>
      <c r="I212" s="40"/>
      <c r="J212" s="40"/>
      <c r="K212" s="40"/>
      <c r="L212" s="40"/>
      <c r="M212" s="5"/>
      <c r="N212" s="5"/>
      <c r="O212" s="5"/>
      <c r="P212" s="1"/>
    </row>
    <row r="213" spans="1:16" x14ac:dyDescent="0.2">
      <c r="A213" s="41"/>
      <c r="B213" s="5"/>
      <c r="C213" s="6"/>
      <c r="D213" s="10"/>
      <c r="E213" s="5"/>
      <c r="F213" s="5"/>
      <c r="G213" s="6"/>
      <c r="H213" s="40"/>
      <c r="I213" s="40"/>
      <c r="J213" s="40"/>
      <c r="K213" s="40"/>
      <c r="L213" s="40"/>
      <c r="M213" s="5"/>
      <c r="N213" s="5"/>
      <c r="O213" s="5"/>
      <c r="P213" s="1"/>
    </row>
    <row r="214" spans="1:16" x14ac:dyDescent="0.2">
      <c r="A214" s="41"/>
      <c r="B214" s="5"/>
      <c r="C214" s="6"/>
      <c r="D214" s="10"/>
      <c r="E214" s="5"/>
      <c r="F214" s="5"/>
      <c r="G214" s="6"/>
      <c r="H214" s="40"/>
      <c r="I214" s="40"/>
      <c r="J214" s="40"/>
      <c r="K214" s="40"/>
      <c r="L214" s="40"/>
      <c r="M214" s="5"/>
      <c r="N214" s="5"/>
      <c r="O214" s="5"/>
      <c r="P214" s="1"/>
    </row>
    <row r="215" spans="1:16" x14ac:dyDescent="0.2">
      <c r="A215" s="41"/>
      <c r="B215" s="5"/>
      <c r="C215" s="6"/>
      <c r="D215" s="10"/>
      <c r="E215" s="5"/>
      <c r="F215" s="5"/>
      <c r="G215" s="6"/>
      <c r="H215" s="40"/>
      <c r="I215" s="40"/>
      <c r="J215" s="40"/>
      <c r="K215" s="40"/>
      <c r="L215" s="40"/>
      <c r="M215" s="5"/>
      <c r="N215" s="5"/>
      <c r="O215" s="5"/>
      <c r="P215" s="1"/>
    </row>
    <row r="216" spans="1:16" ht="7.5" customHeight="1" x14ac:dyDescent="0.2">
      <c r="A216" s="45"/>
      <c r="B216" s="5"/>
      <c r="H216" s="47"/>
      <c r="I216" s="47"/>
      <c r="J216" s="47"/>
      <c r="K216" s="47"/>
      <c r="L216" s="47"/>
      <c r="M216" s="1"/>
      <c r="N216" s="1"/>
      <c r="O216" s="1"/>
      <c r="P216" s="1"/>
    </row>
    <row r="217" spans="1:16" ht="14.1" customHeight="1" x14ac:dyDescent="0.25">
      <c r="A217" s="48"/>
      <c r="B217" s="5"/>
      <c r="C217" s="6"/>
      <c r="E217" s="5"/>
      <c r="H217" s="47"/>
      <c r="I217" s="47"/>
      <c r="J217" s="47"/>
      <c r="K217" s="47"/>
      <c r="L217" s="47"/>
      <c r="M217" s="1"/>
      <c r="N217" s="1"/>
      <c r="O217" s="1"/>
      <c r="P217" s="1"/>
    </row>
    <row r="218" spans="1:16" x14ac:dyDescent="0.2">
      <c r="A218" s="41"/>
      <c r="B218" s="5"/>
      <c r="C218" s="6"/>
      <c r="D218" s="10"/>
      <c r="E218" s="5"/>
      <c r="F218" s="5"/>
      <c r="G218" s="6"/>
      <c r="H218" s="40"/>
      <c r="I218" s="40"/>
      <c r="J218" s="40"/>
      <c r="K218" s="40"/>
      <c r="L218" s="40"/>
      <c r="M218" s="1"/>
      <c r="N218" s="1"/>
      <c r="O218" s="1"/>
      <c r="P218" s="1"/>
    </row>
    <row r="219" spans="1:16" x14ac:dyDescent="0.2">
      <c r="A219" s="41"/>
      <c r="B219" s="5"/>
      <c r="C219" s="6"/>
      <c r="D219" s="10"/>
      <c r="E219" s="5"/>
      <c r="F219" s="5"/>
      <c r="G219" s="6"/>
      <c r="H219" s="40"/>
      <c r="I219" s="40"/>
      <c r="J219" s="40"/>
      <c r="K219" s="40"/>
      <c r="L219" s="40"/>
      <c r="M219" s="1"/>
      <c r="N219" s="5"/>
      <c r="O219" s="5"/>
      <c r="P219" s="1"/>
    </row>
    <row r="220" spans="1:16" x14ac:dyDescent="0.2">
      <c r="A220" s="41"/>
      <c r="B220" s="5"/>
      <c r="C220" s="6"/>
      <c r="D220" s="10"/>
      <c r="E220" s="5"/>
      <c r="F220" s="5"/>
      <c r="G220" s="6"/>
      <c r="H220" s="40"/>
      <c r="I220" s="40"/>
      <c r="J220" s="40"/>
      <c r="K220" s="40"/>
      <c r="L220" s="40"/>
      <c r="M220" s="1"/>
      <c r="N220" s="5"/>
      <c r="O220" s="5"/>
      <c r="P220" s="1"/>
    </row>
    <row r="221" spans="1:16" x14ac:dyDescent="0.2">
      <c r="A221" s="41"/>
      <c r="B221" s="5"/>
      <c r="C221" s="6"/>
      <c r="D221" s="10"/>
      <c r="E221" s="5"/>
      <c r="F221" s="5"/>
      <c r="G221" s="6"/>
      <c r="H221" s="40"/>
      <c r="I221" s="40"/>
      <c r="J221" s="40"/>
      <c r="K221" s="40"/>
      <c r="L221" s="40"/>
      <c r="M221" s="1"/>
      <c r="N221" s="5"/>
      <c r="O221" s="5"/>
      <c r="P221" s="1"/>
    </row>
    <row r="222" spans="1:16" x14ac:dyDescent="0.2">
      <c r="A222" s="41"/>
      <c r="B222" s="5"/>
      <c r="C222" s="6"/>
      <c r="D222" s="10"/>
      <c r="E222" s="5"/>
      <c r="F222" s="5"/>
      <c r="G222" s="6"/>
      <c r="H222" s="40"/>
      <c r="I222" s="40"/>
      <c r="J222" s="40"/>
      <c r="K222" s="40"/>
      <c r="L222" s="40"/>
      <c r="M222" s="1"/>
      <c r="N222" s="5"/>
      <c r="O222" s="5"/>
      <c r="P222" s="1"/>
    </row>
    <row r="223" spans="1:16" x14ac:dyDescent="0.2">
      <c r="A223" s="41"/>
      <c r="B223" s="5"/>
      <c r="C223" s="6"/>
      <c r="D223" s="10"/>
      <c r="E223" s="5"/>
      <c r="F223" s="5"/>
      <c r="G223" s="6"/>
      <c r="H223" s="40"/>
      <c r="I223" s="40"/>
      <c r="J223" s="40"/>
      <c r="K223" s="40"/>
      <c r="L223" s="40"/>
      <c r="M223" s="1"/>
      <c r="N223" s="5"/>
      <c r="O223" s="5"/>
      <c r="P223" s="1"/>
    </row>
    <row r="224" spans="1:16" x14ac:dyDescent="0.2">
      <c r="A224" s="41"/>
      <c r="B224" s="5"/>
      <c r="C224" s="6"/>
      <c r="D224" s="10"/>
      <c r="E224" s="5"/>
      <c r="F224" s="5"/>
      <c r="G224" s="6"/>
      <c r="H224" s="40"/>
      <c r="I224" s="40"/>
      <c r="J224" s="40"/>
      <c r="K224" s="40"/>
      <c r="L224" s="40"/>
      <c r="M224" s="5"/>
      <c r="N224" s="5"/>
      <c r="O224" s="5"/>
      <c r="P224" s="1"/>
    </row>
    <row r="225" spans="1:16" x14ac:dyDescent="0.2">
      <c r="A225" s="41"/>
      <c r="B225" s="5"/>
      <c r="C225" s="6"/>
      <c r="D225" s="10"/>
      <c r="E225" s="5"/>
      <c r="F225" s="5"/>
      <c r="G225" s="6"/>
      <c r="H225" s="40"/>
      <c r="I225" s="40"/>
      <c r="J225" s="40"/>
      <c r="K225" s="40"/>
      <c r="L225" s="40"/>
      <c r="M225" s="5"/>
      <c r="N225" s="5"/>
      <c r="O225" s="5"/>
      <c r="P225" s="1"/>
    </row>
    <row r="226" spans="1:16" x14ac:dyDescent="0.2">
      <c r="A226" s="41"/>
      <c r="B226" s="5"/>
      <c r="C226" s="6"/>
      <c r="D226" s="10"/>
      <c r="E226" s="5"/>
      <c r="F226" s="5"/>
      <c r="G226" s="6"/>
      <c r="H226" s="40"/>
      <c r="I226" s="40"/>
      <c r="J226" s="40"/>
      <c r="K226" s="40"/>
      <c r="L226" s="40"/>
      <c r="M226" s="5"/>
      <c r="N226" s="5"/>
      <c r="O226" s="5"/>
      <c r="P226" s="1"/>
    </row>
    <row r="227" spans="1:16" x14ac:dyDescent="0.2">
      <c r="A227" s="41"/>
      <c r="B227" s="5"/>
      <c r="C227" s="6"/>
      <c r="D227" s="10"/>
      <c r="E227" s="5"/>
      <c r="F227" s="5"/>
      <c r="G227" s="6"/>
      <c r="H227" s="40"/>
      <c r="I227" s="40"/>
      <c r="J227" s="40"/>
      <c r="K227" s="40"/>
      <c r="L227" s="40"/>
      <c r="M227" s="5"/>
      <c r="N227" s="5"/>
      <c r="O227" s="5"/>
      <c r="P227" s="1"/>
    </row>
    <row r="228" spans="1:16" x14ac:dyDescent="0.2">
      <c r="A228" s="41"/>
      <c r="B228" s="5"/>
      <c r="C228" s="6"/>
      <c r="D228" s="10"/>
      <c r="E228" s="5"/>
      <c r="F228" s="5"/>
      <c r="G228" s="6"/>
      <c r="H228" s="40"/>
      <c r="I228" s="40"/>
      <c r="J228" s="40"/>
      <c r="K228" s="40"/>
      <c r="L228" s="40"/>
      <c r="M228" s="5"/>
      <c r="N228" s="5"/>
      <c r="O228" s="5"/>
      <c r="P228" s="1"/>
    </row>
    <row r="229" spans="1:16" x14ac:dyDescent="0.2">
      <c r="A229" s="41"/>
      <c r="B229" s="5"/>
      <c r="C229" s="6"/>
      <c r="D229" s="10"/>
      <c r="E229" s="5"/>
      <c r="F229" s="5"/>
      <c r="G229" s="6"/>
      <c r="H229" s="40"/>
      <c r="I229" s="40"/>
      <c r="J229" s="40"/>
      <c r="K229" s="40"/>
      <c r="L229" s="40"/>
      <c r="M229" s="5"/>
      <c r="N229" s="5"/>
      <c r="O229" s="5"/>
      <c r="P229" s="1"/>
    </row>
    <row r="230" spans="1:16" x14ac:dyDescent="0.2">
      <c r="A230" s="41"/>
      <c r="B230" s="5"/>
      <c r="C230" s="6"/>
      <c r="D230" s="10"/>
      <c r="E230" s="5"/>
      <c r="F230" s="5"/>
      <c r="G230" s="6"/>
      <c r="H230" s="40"/>
      <c r="I230" s="40"/>
      <c r="J230" s="40"/>
      <c r="K230" s="40"/>
      <c r="L230" s="40"/>
      <c r="M230" s="5"/>
      <c r="N230" s="5"/>
      <c r="O230" s="5"/>
      <c r="P230" s="1"/>
    </row>
    <row r="231" spans="1:16" x14ac:dyDescent="0.2">
      <c r="A231" s="41"/>
      <c r="B231" s="5"/>
      <c r="C231" s="6"/>
      <c r="D231" s="10"/>
      <c r="E231" s="5"/>
      <c r="F231" s="5"/>
      <c r="G231" s="6"/>
      <c r="H231" s="40"/>
      <c r="I231" s="40"/>
      <c r="J231" s="40"/>
      <c r="K231" s="40"/>
      <c r="L231" s="40"/>
      <c r="M231" s="5"/>
      <c r="N231" s="1"/>
      <c r="O231" s="1"/>
      <c r="P231" s="1"/>
    </row>
    <row r="232" spans="1:16" x14ac:dyDescent="0.2">
      <c r="C232" s="12"/>
      <c r="F232" s="13"/>
      <c r="G232" s="12"/>
      <c r="H232" s="49"/>
      <c r="I232" s="49"/>
      <c r="J232" s="49"/>
      <c r="K232" s="49"/>
      <c r="L232" s="49"/>
      <c r="M232" s="1"/>
      <c r="N232" s="13"/>
      <c r="O232" s="13"/>
      <c r="P232" s="1"/>
    </row>
    <row r="233" spans="1:16" x14ac:dyDescent="0.2">
      <c r="C233" s="12"/>
      <c r="F233" s="13"/>
      <c r="G233" s="12"/>
      <c r="H233" s="50"/>
      <c r="I233" s="50"/>
      <c r="J233" s="50"/>
      <c r="K233" s="50"/>
      <c r="L233" s="50"/>
      <c r="N233" s="13"/>
      <c r="O233" s="13"/>
      <c r="P233" s="1"/>
    </row>
    <row r="234" spans="1:16" x14ac:dyDescent="0.2">
      <c r="C234" s="12"/>
      <c r="F234" s="13"/>
      <c r="G234" s="12"/>
      <c r="H234" s="50"/>
      <c r="I234" s="50"/>
      <c r="J234" s="50"/>
      <c r="K234" s="50"/>
      <c r="L234" s="50"/>
      <c r="N234" s="13"/>
      <c r="O234" s="13"/>
      <c r="P234" s="1"/>
    </row>
    <row r="235" spans="1:16" x14ac:dyDescent="0.2">
      <c r="C235" s="12"/>
      <c r="F235" s="13"/>
      <c r="G235" s="14"/>
      <c r="H235" s="50"/>
      <c r="I235" s="50"/>
      <c r="J235" s="50"/>
      <c r="K235" s="50"/>
      <c r="L235" s="50"/>
      <c r="N235" s="13"/>
      <c r="O235" s="13"/>
      <c r="P235" s="1"/>
    </row>
    <row r="236" spans="1:16" x14ac:dyDescent="0.2">
      <c r="C236" s="12"/>
      <c r="F236" s="13"/>
      <c r="G236" s="14"/>
      <c r="H236" s="50"/>
      <c r="I236" s="50"/>
      <c r="J236" s="50"/>
      <c r="K236" s="50"/>
      <c r="L236" s="50"/>
      <c r="N236" s="13"/>
      <c r="O236" s="13"/>
      <c r="P236" s="1"/>
    </row>
    <row r="237" spans="1:16" x14ac:dyDescent="0.2">
      <c r="C237" s="12"/>
      <c r="F237" s="13"/>
      <c r="G237" s="12"/>
      <c r="H237" s="50"/>
      <c r="I237" s="50"/>
      <c r="J237" s="50"/>
      <c r="K237" s="50"/>
      <c r="L237" s="50"/>
      <c r="N237" s="13"/>
      <c r="O237" s="13"/>
      <c r="P237" s="1"/>
    </row>
    <row r="238" spans="1:16" x14ac:dyDescent="0.2">
      <c r="C238" s="12"/>
      <c r="F238" s="15"/>
      <c r="G238" s="12"/>
      <c r="H238" s="50"/>
      <c r="I238" s="50"/>
      <c r="J238" s="50"/>
      <c r="K238" s="50"/>
      <c r="L238" s="50"/>
      <c r="N238" s="1"/>
      <c r="O238" s="1"/>
      <c r="P238" s="1"/>
    </row>
    <row r="239" spans="1:16" x14ac:dyDescent="0.2">
      <c r="C239" s="12"/>
      <c r="D239" s="16"/>
      <c r="E239" s="13"/>
      <c r="F239" s="12"/>
      <c r="G239" s="12"/>
      <c r="H239" s="50"/>
      <c r="I239" s="50"/>
      <c r="J239" s="50"/>
      <c r="K239" s="50"/>
      <c r="L239" s="50"/>
      <c r="N239" s="1"/>
      <c r="O239" s="1"/>
      <c r="P239" s="1"/>
    </row>
    <row r="240" spans="1:16" x14ac:dyDescent="0.2">
      <c r="C240" s="12"/>
      <c r="D240" s="16"/>
      <c r="E240" s="13"/>
      <c r="F240" s="12"/>
      <c r="G240" s="12"/>
      <c r="H240" s="50"/>
      <c r="I240" s="50"/>
      <c r="J240" s="50"/>
      <c r="K240" s="50"/>
      <c r="L240" s="50"/>
      <c r="N240" s="1"/>
      <c r="O240" s="1"/>
      <c r="P240" s="1"/>
    </row>
    <row r="241" spans="3:16" x14ac:dyDescent="0.2">
      <c r="C241" s="12"/>
      <c r="D241" s="16"/>
      <c r="E241" s="13"/>
      <c r="F241" s="13"/>
      <c r="G241" s="12"/>
      <c r="H241" s="50"/>
      <c r="I241" s="50"/>
      <c r="J241" s="50"/>
      <c r="K241" s="50"/>
      <c r="L241" s="50"/>
      <c r="N241" s="1"/>
      <c r="O241" s="1"/>
      <c r="P241" s="1"/>
    </row>
    <row r="242" spans="3:16" x14ac:dyDescent="0.2">
      <c r="C242" s="12"/>
      <c r="D242" s="16"/>
      <c r="E242" s="13"/>
      <c r="F242" s="13"/>
      <c r="G242" s="12"/>
      <c r="H242" s="50"/>
      <c r="I242" s="50"/>
      <c r="J242" s="50"/>
      <c r="K242" s="50"/>
      <c r="L242" s="50"/>
      <c r="N242" s="1"/>
      <c r="O242" s="1"/>
      <c r="P242" s="1"/>
    </row>
    <row r="243" spans="3:16" x14ac:dyDescent="0.2">
      <c r="C243" s="12"/>
      <c r="D243" s="16"/>
      <c r="E243" s="13"/>
      <c r="F243" s="13"/>
      <c r="G243" s="12"/>
      <c r="H243" s="50"/>
      <c r="I243" s="50"/>
      <c r="J243" s="50"/>
      <c r="K243" s="50"/>
      <c r="L243" s="50"/>
      <c r="N243" s="1"/>
      <c r="O243" s="1"/>
      <c r="P243" s="1"/>
    </row>
    <row r="244" spans="3:16" x14ac:dyDescent="0.2">
      <c r="C244" s="12"/>
      <c r="D244" s="16"/>
      <c r="E244" s="13"/>
      <c r="F244" s="13"/>
      <c r="G244" s="12"/>
      <c r="H244" s="50"/>
      <c r="I244" s="50"/>
      <c r="J244" s="50"/>
      <c r="K244" s="50"/>
      <c r="L244" s="50"/>
      <c r="N244" s="1"/>
      <c r="O244" s="1"/>
      <c r="P244" s="1"/>
    </row>
    <row r="245" spans="3:16" x14ac:dyDescent="0.2">
      <c r="C245" s="12"/>
      <c r="D245" s="16"/>
      <c r="E245" s="13"/>
      <c r="F245" s="13"/>
      <c r="G245" s="12"/>
      <c r="H245" s="50"/>
      <c r="I245" s="50"/>
      <c r="J245" s="50"/>
      <c r="K245" s="50"/>
      <c r="L245" s="50"/>
      <c r="N245" s="1"/>
      <c r="O245" s="1"/>
      <c r="P245" s="1"/>
    </row>
    <row r="246" spans="3:16" x14ac:dyDescent="0.2">
      <c r="C246" s="12"/>
      <c r="F246" s="13"/>
      <c r="G246" s="12"/>
      <c r="H246" s="50"/>
      <c r="I246" s="50"/>
      <c r="J246" s="50"/>
      <c r="K246" s="50"/>
      <c r="L246" s="50"/>
      <c r="N246" s="1"/>
      <c r="O246" s="1"/>
      <c r="P246" s="1"/>
    </row>
    <row r="247" spans="3:16" x14ac:dyDescent="0.2">
      <c r="C247" s="12"/>
      <c r="F247" s="13"/>
      <c r="G247" s="12"/>
      <c r="H247" s="50"/>
      <c r="I247" s="50"/>
      <c r="J247" s="50"/>
      <c r="K247" s="50"/>
      <c r="L247" s="50"/>
      <c r="N247" s="1"/>
      <c r="O247" s="1"/>
      <c r="P247" s="1"/>
    </row>
    <row r="248" spans="3:16" x14ac:dyDescent="0.2">
      <c r="C248" s="12"/>
      <c r="F248" s="13"/>
      <c r="G248" s="12"/>
      <c r="H248" s="50"/>
      <c r="I248" s="50"/>
      <c r="J248" s="50"/>
      <c r="K248" s="50"/>
      <c r="L248" s="50"/>
      <c r="N248" s="1"/>
      <c r="O248" s="1"/>
      <c r="P248" s="1"/>
    </row>
    <row r="249" spans="3:16" x14ac:dyDescent="0.2">
      <c r="N249" s="1"/>
      <c r="O249" s="1"/>
      <c r="P249" s="1"/>
    </row>
    <row r="250" spans="3:16" x14ac:dyDescent="0.2">
      <c r="N250" s="1"/>
      <c r="O250" s="1"/>
      <c r="P250" s="1"/>
    </row>
    <row r="251" spans="3:16" x14ac:dyDescent="0.2">
      <c r="N251" s="1"/>
      <c r="O251" s="1"/>
      <c r="P251" s="1"/>
    </row>
    <row r="252" spans="3:16" x14ac:dyDescent="0.2">
      <c r="N252" s="1"/>
      <c r="O252" s="1"/>
      <c r="P252" s="1"/>
    </row>
    <row r="253" spans="3:16" x14ac:dyDescent="0.2">
      <c r="N253" s="1"/>
      <c r="O253" s="1"/>
      <c r="P253" s="1"/>
    </row>
    <row r="254" spans="3:16" x14ac:dyDescent="0.2">
      <c r="N254" s="1"/>
      <c r="O254" s="1"/>
      <c r="P254" s="1"/>
    </row>
    <row r="255" spans="3:16" x14ac:dyDescent="0.2">
      <c r="N255" s="1"/>
      <c r="O255" s="1"/>
      <c r="P255" s="1"/>
    </row>
    <row r="256" spans="3:16" x14ac:dyDescent="0.2">
      <c r="N256" s="1"/>
      <c r="O256" s="1"/>
      <c r="P256" s="1"/>
    </row>
    <row r="257" spans="14:16" x14ac:dyDescent="0.2">
      <c r="N257" s="1"/>
      <c r="O257" s="1"/>
      <c r="P257" s="1"/>
    </row>
    <row r="258" spans="14:16" x14ac:dyDescent="0.2">
      <c r="N258" s="1"/>
      <c r="O258" s="1"/>
      <c r="P258" s="1"/>
    </row>
    <row r="259" spans="14:16" x14ac:dyDescent="0.2">
      <c r="N259" s="1"/>
      <c r="O259" s="1"/>
      <c r="P259" s="1"/>
    </row>
    <row r="260" spans="14:16" x14ac:dyDescent="0.2">
      <c r="N260" s="1"/>
      <c r="O260" s="1"/>
      <c r="P260" s="1"/>
    </row>
    <row r="261" spans="14:16" x14ac:dyDescent="0.2">
      <c r="N261" s="1"/>
      <c r="O261" s="1"/>
      <c r="P261" s="1"/>
    </row>
    <row r="262" spans="14:16" x14ac:dyDescent="0.2">
      <c r="N262" s="1"/>
      <c r="O262" s="1"/>
      <c r="P262" s="1"/>
    </row>
    <row r="263" spans="14:16" x14ac:dyDescent="0.2">
      <c r="N263" s="1"/>
      <c r="O263" s="1"/>
      <c r="P263" s="1"/>
    </row>
    <row r="264" spans="14:16" x14ac:dyDescent="0.2">
      <c r="N264" s="1"/>
      <c r="O264" s="1"/>
      <c r="P264" s="1"/>
    </row>
    <row r="265" spans="14:16" x14ac:dyDescent="0.2">
      <c r="N265" s="1"/>
      <c r="O265" s="1"/>
      <c r="P265" s="1"/>
    </row>
    <row r="266" spans="14:16" x14ac:dyDescent="0.2">
      <c r="N266" s="1"/>
      <c r="O266" s="1"/>
      <c r="P266" s="1"/>
    </row>
    <row r="267" spans="14:16" x14ac:dyDescent="0.2">
      <c r="N267" s="1"/>
      <c r="O267" s="1"/>
      <c r="P267" s="1"/>
    </row>
    <row r="268" spans="14:16" x14ac:dyDescent="0.2">
      <c r="N268" s="1"/>
      <c r="O268" s="1"/>
      <c r="P268" s="1"/>
    </row>
    <row r="269" spans="14:16" x14ac:dyDescent="0.2">
      <c r="N269" s="1"/>
      <c r="O269" s="1"/>
      <c r="P269" s="1"/>
    </row>
    <row r="270" spans="14:16" x14ac:dyDescent="0.2">
      <c r="N270" s="1"/>
      <c r="O270" s="1"/>
      <c r="P270" s="1"/>
    </row>
    <row r="271" spans="14:16" x14ac:dyDescent="0.2">
      <c r="N271" s="1"/>
      <c r="O271" s="1"/>
      <c r="P271" s="1"/>
    </row>
    <row r="272" spans="14:16" x14ac:dyDescent="0.2">
      <c r="N272" s="1"/>
      <c r="O272" s="1"/>
      <c r="P272" s="1"/>
    </row>
    <row r="273" spans="14:16" x14ac:dyDescent="0.2">
      <c r="N273" s="1"/>
      <c r="O273" s="1"/>
      <c r="P273" s="1"/>
    </row>
    <row r="274" spans="14:16" x14ac:dyDescent="0.2">
      <c r="N274" s="1"/>
      <c r="O274" s="1"/>
      <c r="P274" s="1"/>
    </row>
    <row r="275" spans="14:16" x14ac:dyDescent="0.2">
      <c r="N275" s="1"/>
      <c r="O275" s="1"/>
      <c r="P275" s="1"/>
    </row>
    <row r="276" spans="14:16" x14ac:dyDescent="0.2">
      <c r="N276" s="1"/>
      <c r="O276" s="1"/>
      <c r="P276" s="1"/>
    </row>
    <row r="277" spans="14:16" x14ac:dyDescent="0.2">
      <c r="N277" s="1"/>
      <c r="O277" s="1"/>
      <c r="P277" s="1"/>
    </row>
    <row r="278" spans="14:16" x14ac:dyDescent="0.2">
      <c r="N278" s="1"/>
      <c r="O278" s="1"/>
      <c r="P278" s="1"/>
    </row>
    <row r="279" spans="14:16" x14ac:dyDescent="0.2">
      <c r="N279" s="1"/>
      <c r="O279" s="1"/>
      <c r="P279" s="1"/>
    </row>
    <row r="280" spans="14:16" x14ac:dyDescent="0.2">
      <c r="N280" s="1"/>
      <c r="O280" s="1"/>
      <c r="P280" s="1"/>
    </row>
    <row r="281" spans="14:16" x14ac:dyDescent="0.2">
      <c r="N281" s="1"/>
      <c r="O281" s="1"/>
      <c r="P281" s="1"/>
    </row>
    <row r="282" spans="14:16" x14ac:dyDescent="0.2">
      <c r="N282" s="1"/>
      <c r="O282" s="1"/>
      <c r="P282" s="1"/>
    </row>
    <row r="283" spans="14:16" x14ac:dyDescent="0.2">
      <c r="N283" s="1"/>
      <c r="O283" s="1"/>
      <c r="P283" s="1"/>
    </row>
    <row r="284" spans="14:16" x14ac:dyDescent="0.2">
      <c r="N284" s="1"/>
      <c r="O284" s="1"/>
      <c r="P284" s="1"/>
    </row>
    <row r="285" spans="14:16" x14ac:dyDescent="0.2">
      <c r="N285" s="1"/>
      <c r="O285" s="1"/>
      <c r="P285" s="1"/>
    </row>
    <row r="286" spans="14:16" x14ac:dyDescent="0.2">
      <c r="N286" s="1"/>
      <c r="O286" s="1"/>
      <c r="P286" s="1"/>
    </row>
    <row r="287" spans="14:16" x14ac:dyDescent="0.2">
      <c r="N287" s="1"/>
      <c r="O287" s="1"/>
      <c r="P287" s="1"/>
    </row>
    <row r="288" spans="14:16" x14ac:dyDescent="0.2">
      <c r="N288" s="1"/>
      <c r="O288" s="1"/>
      <c r="P288" s="1"/>
    </row>
    <row r="289" spans="14:16" x14ac:dyDescent="0.2">
      <c r="N289" s="1"/>
      <c r="O289" s="1"/>
      <c r="P289" s="1"/>
    </row>
    <row r="290" spans="14:16" x14ac:dyDescent="0.2">
      <c r="N290" s="1"/>
      <c r="O290" s="1"/>
      <c r="P290" s="1"/>
    </row>
    <row r="291" spans="14:16" x14ac:dyDescent="0.2">
      <c r="N291" s="1"/>
      <c r="O291" s="1"/>
      <c r="P291" s="1"/>
    </row>
    <row r="292" spans="14:16" x14ac:dyDescent="0.2">
      <c r="N292" s="1"/>
      <c r="O292" s="1"/>
      <c r="P292" s="1"/>
    </row>
    <row r="293" spans="14:16" x14ac:dyDescent="0.2">
      <c r="N293" s="1"/>
      <c r="O293" s="1"/>
      <c r="P293" s="1"/>
    </row>
    <row r="294" spans="14:16" x14ac:dyDescent="0.2">
      <c r="N294" s="1"/>
      <c r="O294" s="1"/>
      <c r="P294" s="1"/>
    </row>
    <row r="295" spans="14:16" x14ac:dyDescent="0.2">
      <c r="N295" s="1"/>
      <c r="O295" s="1"/>
      <c r="P295" s="1"/>
    </row>
    <row r="296" spans="14:16" x14ac:dyDescent="0.2">
      <c r="N296" s="1"/>
      <c r="O296" s="1"/>
      <c r="P296" s="1"/>
    </row>
    <row r="297" spans="14:16" x14ac:dyDescent="0.2">
      <c r="N297" s="1"/>
      <c r="O297" s="1"/>
      <c r="P297" s="1"/>
    </row>
    <row r="298" spans="14:16" x14ac:dyDescent="0.2">
      <c r="N298" s="1"/>
      <c r="O298" s="1"/>
      <c r="P298" s="1"/>
    </row>
    <row r="299" spans="14:16" x14ac:dyDescent="0.2">
      <c r="N299" s="1"/>
      <c r="O299" s="1"/>
      <c r="P299" s="1"/>
    </row>
    <row r="300" spans="14:16" x14ac:dyDescent="0.2">
      <c r="N300" s="1"/>
      <c r="O300" s="1"/>
      <c r="P300" s="1"/>
    </row>
    <row r="301" spans="14:16" x14ac:dyDescent="0.2">
      <c r="N301" s="1"/>
      <c r="O301" s="1"/>
      <c r="P301" s="1"/>
    </row>
    <row r="302" spans="14:16" x14ac:dyDescent="0.2">
      <c r="N302" s="1"/>
      <c r="O302" s="1"/>
      <c r="P302" s="1"/>
    </row>
    <row r="303" spans="14:16" x14ac:dyDescent="0.2">
      <c r="N303" s="1"/>
      <c r="O303" s="1"/>
      <c r="P303" s="1"/>
    </row>
    <row r="304" spans="14:16" x14ac:dyDescent="0.2">
      <c r="N304" s="1"/>
      <c r="O304" s="1"/>
      <c r="P304" s="1"/>
    </row>
    <row r="305" spans="14:16" x14ac:dyDescent="0.2">
      <c r="N305" s="1"/>
      <c r="O305" s="1"/>
      <c r="P305" s="1"/>
    </row>
    <row r="306" spans="14:16" x14ac:dyDescent="0.2">
      <c r="N306" s="1"/>
      <c r="O306" s="1"/>
      <c r="P306" s="1"/>
    </row>
    <row r="307" spans="14:16" x14ac:dyDescent="0.2">
      <c r="N307" s="1"/>
      <c r="O307" s="1"/>
      <c r="P307" s="1"/>
    </row>
    <row r="308" spans="14:16" x14ac:dyDescent="0.2">
      <c r="N308" s="1"/>
      <c r="O308" s="1"/>
      <c r="P308" s="1"/>
    </row>
    <row r="309" spans="14:16" x14ac:dyDescent="0.2">
      <c r="N309" s="1"/>
      <c r="O309" s="1"/>
      <c r="P309" s="1"/>
    </row>
    <row r="310" spans="14:16" x14ac:dyDescent="0.2">
      <c r="N310" s="1"/>
      <c r="O310" s="1"/>
      <c r="P310" s="1"/>
    </row>
    <row r="311" spans="14:16" x14ac:dyDescent="0.2">
      <c r="N311" s="1"/>
      <c r="O311" s="1"/>
      <c r="P311" s="1"/>
    </row>
    <row r="312" spans="14:16" x14ac:dyDescent="0.2">
      <c r="N312" s="1"/>
      <c r="O312" s="1"/>
      <c r="P312" s="1"/>
    </row>
    <row r="313" spans="14:16" x14ac:dyDescent="0.2">
      <c r="N313" s="1"/>
      <c r="O313" s="1"/>
      <c r="P313" s="1"/>
    </row>
    <row r="314" spans="14:16" x14ac:dyDescent="0.2">
      <c r="N314" s="1"/>
      <c r="O314" s="1"/>
      <c r="P314" s="1"/>
    </row>
    <row r="315" spans="14:16" x14ac:dyDescent="0.2">
      <c r="N315" s="1"/>
      <c r="O315" s="1"/>
      <c r="P315" s="1"/>
    </row>
    <row r="316" spans="14:16" x14ac:dyDescent="0.2">
      <c r="N316" s="1"/>
      <c r="O316" s="1"/>
      <c r="P316" s="1"/>
    </row>
    <row r="317" spans="14:16" x14ac:dyDescent="0.2">
      <c r="N317" s="1"/>
      <c r="O317" s="1"/>
      <c r="P317" s="1"/>
    </row>
    <row r="318" spans="14:16" x14ac:dyDescent="0.2">
      <c r="N318" s="1"/>
      <c r="O318" s="1"/>
      <c r="P318" s="1"/>
    </row>
    <row r="319" spans="14:16" x14ac:dyDescent="0.2">
      <c r="N319" s="1"/>
      <c r="O319" s="1"/>
      <c r="P319" s="1"/>
    </row>
    <row r="320" spans="14:16" x14ac:dyDescent="0.2">
      <c r="N320" s="1"/>
      <c r="O320" s="1"/>
      <c r="P320" s="1"/>
    </row>
    <row r="321" spans="14:16" x14ac:dyDescent="0.2">
      <c r="N321" s="1"/>
      <c r="O321" s="1"/>
      <c r="P321" s="1"/>
    </row>
    <row r="322" spans="14:16" x14ac:dyDescent="0.2">
      <c r="N322" s="1"/>
      <c r="O322" s="1"/>
      <c r="P322" s="1"/>
    </row>
    <row r="323" spans="14:16" x14ac:dyDescent="0.2">
      <c r="N323" s="1"/>
      <c r="O323" s="1"/>
      <c r="P323" s="1"/>
    </row>
    <row r="324" spans="14:16" x14ac:dyDescent="0.2">
      <c r="N324" s="1"/>
      <c r="O324" s="1"/>
      <c r="P324" s="1"/>
    </row>
    <row r="325" spans="14:16" x14ac:dyDescent="0.2">
      <c r="N325" s="1"/>
      <c r="O325" s="1"/>
      <c r="P325" s="1"/>
    </row>
    <row r="326" spans="14:16" x14ac:dyDescent="0.2">
      <c r="N326" s="1"/>
      <c r="O326" s="1"/>
      <c r="P326" s="1"/>
    </row>
    <row r="327" spans="14:16" x14ac:dyDescent="0.2">
      <c r="N327" s="1"/>
      <c r="O327" s="1"/>
      <c r="P327" s="1"/>
    </row>
    <row r="328" spans="14:16" x14ac:dyDescent="0.2">
      <c r="N328" s="1"/>
      <c r="O328" s="1"/>
      <c r="P328" s="1"/>
    </row>
    <row r="329" spans="14:16" x14ac:dyDescent="0.2">
      <c r="N329" s="1"/>
      <c r="O329" s="1"/>
      <c r="P329" s="1"/>
    </row>
    <row r="330" spans="14:16" x14ac:dyDescent="0.2">
      <c r="N330" s="1"/>
      <c r="O330" s="1"/>
      <c r="P330" s="1"/>
    </row>
    <row r="331" spans="14:16" x14ac:dyDescent="0.2">
      <c r="N331" s="1"/>
      <c r="O331" s="1"/>
      <c r="P331" s="1"/>
    </row>
    <row r="332" spans="14:16" x14ac:dyDescent="0.2">
      <c r="N332" s="1"/>
      <c r="O332" s="1"/>
      <c r="P332" s="1"/>
    </row>
    <row r="333" spans="14:16" x14ac:dyDescent="0.2">
      <c r="N333" s="1"/>
      <c r="O333" s="1"/>
      <c r="P333" s="1"/>
    </row>
    <row r="334" spans="14:16" x14ac:dyDescent="0.2">
      <c r="N334" s="1"/>
      <c r="O334" s="1"/>
      <c r="P334" s="1"/>
    </row>
    <row r="335" spans="14:16" x14ac:dyDescent="0.2">
      <c r="N335" s="1"/>
      <c r="O335" s="1"/>
      <c r="P335" s="1"/>
    </row>
    <row r="336" spans="14:16" x14ac:dyDescent="0.2">
      <c r="N336" s="1"/>
      <c r="O336" s="1"/>
      <c r="P336" s="1"/>
    </row>
    <row r="337" spans="14:16" x14ac:dyDescent="0.2">
      <c r="N337" s="1"/>
      <c r="O337" s="1"/>
      <c r="P337" s="1"/>
    </row>
    <row r="338" spans="14:16" x14ac:dyDescent="0.2">
      <c r="N338" s="1"/>
      <c r="O338" s="1"/>
      <c r="P338" s="1"/>
    </row>
    <row r="339" spans="14:16" x14ac:dyDescent="0.2">
      <c r="N339" s="1"/>
      <c r="O339" s="1"/>
      <c r="P339" s="1"/>
    </row>
    <row r="340" spans="14:16" x14ac:dyDescent="0.2">
      <c r="N340" s="1"/>
      <c r="O340" s="1"/>
      <c r="P340" s="1"/>
    </row>
    <row r="341" spans="14:16" x14ac:dyDescent="0.2">
      <c r="N341" s="1"/>
      <c r="O341" s="1"/>
      <c r="P341" s="1"/>
    </row>
    <row r="342" spans="14:16" x14ac:dyDescent="0.2">
      <c r="N342" s="1"/>
      <c r="O342" s="1"/>
      <c r="P342" s="1"/>
    </row>
    <row r="343" spans="14:16" x14ac:dyDescent="0.2">
      <c r="N343" s="1"/>
      <c r="O343" s="1"/>
      <c r="P343" s="1"/>
    </row>
    <row r="344" spans="14:16" x14ac:dyDescent="0.2">
      <c r="N344" s="1"/>
      <c r="O344" s="1"/>
      <c r="P344" s="1"/>
    </row>
    <row r="345" spans="14:16" x14ac:dyDescent="0.2">
      <c r="N345" s="1"/>
      <c r="O345" s="1"/>
      <c r="P345" s="1"/>
    </row>
    <row r="346" spans="14:16" x14ac:dyDescent="0.2">
      <c r="N346" s="1"/>
      <c r="O346" s="1"/>
      <c r="P346" s="1"/>
    </row>
    <row r="347" spans="14:16" x14ac:dyDescent="0.2">
      <c r="N347" s="1"/>
      <c r="O347" s="1"/>
      <c r="P347" s="1"/>
    </row>
    <row r="348" spans="14:16" x14ac:dyDescent="0.2">
      <c r="N348" s="1"/>
      <c r="O348" s="1"/>
      <c r="P348" s="1"/>
    </row>
    <row r="349" spans="14:16" x14ac:dyDescent="0.2">
      <c r="N349" s="1"/>
      <c r="O349" s="1"/>
      <c r="P349" s="1"/>
    </row>
    <row r="350" spans="14:16" x14ac:dyDescent="0.2">
      <c r="N350" s="1"/>
      <c r="O350" s="1"/>
      <c r="P350" s="1"/>
    </row>
    <row r="351" spans="14:16" x14ac:dyDescent="0.2">
      <c r="N351" s="1"/>
      <c r="O351" s="1"/>
      <c r="P351" s="1"/>
    </row>
    <row r="352" spans="14:16" x14ac:dyDescent="0.2">
      <c r="N352" s="1"/>
      <c r="O352" s="1"/>
      <c r="P352" s="1"/>
    </row>
    <row r="353" spans="14:16" x14ac:dyDescent="0.2">
      <c r="N353" s="1"/>
      <c r="O353" s="1"/>
      <c r="P353" s="1"/>
    </row>
    <row r="354" spans="14:16" x14ac:dyDescent="0.2">
      <c r="N354" s="1"/>
      <c r="O354" s="1"/>
      <c r="P354" s="1"/>
    </row>
    <row r="355" spans="14:16" x14ac:dyDescent="0.2">
      <c r="N355" s="1"/>
      <c r="O355" s="1"/>
      <c r="P355" s="1"/>
    </row>
    <row r="356" spans="14:16" x14ac:dyDescent="0.2">
      <c r="N356" s="1"/>
      <c r="O356" s="1"/>
      <c r="P356" s="1"/>
    </row>
    <row r="357" spans="14:16" x14ac:dyDescent="0.2">
      <c r="N357" s="1"/>
      <c r="O357" s="1"/>
      <c r="P357" s="1"/>
    </row>
    <row r="358" spans="14:16" x14ac:dyDescent="0.2">
      <c r="N358" s="1"/>
      <c r="O358" s="1"/>
      <c r="P358" s="1"/>
    </row>
    <row r="359" spans="14:16" x14ac:dyDescent="0.2">
      <c r="N359" s="1"/>
      <c r="O359" s="1"/>
      <c r="P359" s="1"/>
    </row>
    <row r="360" spans="14:16" x14ac:dyDescent="0.2">
      <c r="N360" s="1"/>
      <c r="O360" s="1"/>
      <c r="P360" s="1"/>
    </row>
    <row r="361" spans="14:16" x14ac:dyDescent="0.2">
      <c r="N361" s="1"/>
      <c r="O361" s="1"/>
      <c r="P361" s="1"/>
    </row>
    <row r="362" spans="14:16" x14ac:dyDescent="0.2">
      <c r="N362" s="1"/>
      <c r="O362" s="1"/>
      <c r="P362" s="1"/>
    </row>
    <row r="363" spans="14:16" x14ac:dyDescent="0.2">
      <c r="N363" s="1"/>
      <c r="O363" s="1"/>
      <c r="P363" s="1"/>
    </row>
    <row r="364" spans="14:16" x14ac:dyDescent="0.2">
      <c r="N364" s="1"/>
      <c r="O364" s="1"/>
      <c r="P364" s="1"/>
    </row>
    <row r="365" spans="14:16" x14ac:dyDescent="0.2">
      <c r="N365" s="1"/>
      <c r="O365" s="1"/>
      <c r="P365" s="1"/>
    </row>
    <row r="366" spans="14:16" x14ac:dyDescent="0.2">
      <c r="N366" s="1"/>
      <c r="O366" s="1"/>
      <c r="P366" s="1"/>
    </row>
    <row r="367" spans="14:16" x14ac:dyDescent="0.2">
      <c r="N367" s="1"/>
      <c r="O367" s="1"/>
      <c r="P367" s="1"/>
    </row>
    <row r="368" spans="14:16" x14ac:dyDescent="0.2">
      <c r="N368" s="1"/>
      <c r="O368" s="1"/>
      <c r="P368" s="1"/>
    </row>
    <row r="369" spans="14:16" x14ac:dyDescent="0.2">
      <c r="N369" s="1"/>
      <c r="O369" s="1"/>
      <c r="P369" s="1"/>
    </row>
    <row r="370" spans="14:16" x14ac:dyDescent="0.2">
      <c r="N370" s="1"/>
      <c r="O370" s="1"/>
      <c r="P370" s="1"/>
    </row>
    <row r="371" spans="14:16" x14ac:dyDescent="0.2">
      <c r="N371" s="1"/>
      <c r="O371" s="1"/>
      <c r="P371" s="1"/>
    </row>
    <row r="372" spans="14:16" x14ac:dyDescent="0.2">
      <c r="N372" s="1"/>
      <c r="O372" s="1"/>
      <c r="P372" s="1"/>
    </row>
    <row r="373" spans="14:16" x14ac:dyDescent="0.2">
      <c r="N373" s="1"/>
      <c r="O373" s="1"/>
      <c r="P373" s="1"/>
    </row>
    <row r="374" spans="14:16" x14ac:dyDescent="0.2">
      <c r="N374" s="1"/>
      <c r="O374" s="1"/>
      <c r="P374" s="1"/>
    </row>
    <row r="375" spans="14:16" x14ac:dyDescent="0.2">
      <c r="N375" s="1"/>
      <c r="O375" s="1"/>
      <c r="P375" s="1"/>
    </row>
    <row r="376" spans="14:16" x14ac:dyDescent="0.2">
      <c r="N376" s="1"/>
      <c r="O376" s="1"/>
      <c r="P376" s="1"/>
    </row>
    <row r="377" spans="14:16" x14ac:dyDescent="0.2">
      <c r="N377" s="1"/>
      <c r="O377" s="1"/>
      <c r="P377" s="1"/>
    </row>
    <row r="378" spans="14:16" x14ac:dyDescent="0.2">
      <c r="N378" s="1"/>
      <c r="O378" s="1"/>
      <c r="P378" s="1"/>
    </row>
    <row r="379" spans="14:16" x14ac:dyDescent="0.2">
      <c r="N379" s="1"/>
      <c r="O379" s="1"/>
      <c r="P379" s="1"/>
    </row>
    <row r="380" spans="14:16" x14ac:dyDescent="0.2">
      <c r="N380" s="1"/>
      <c r="O380" s="1"/>
      <c r="P380" s="1"/>
    </row>
    <row r="381" spans="14:16" x14ac:dyDescent="0.2">
      <c r="N381" s="1"/>
      <c r="O381" s="1"/>
      <c r="P381" s="1"/>
    </row>
    <row r="382" spans="14:16" x14ac:dyDescent="0.2">
      <c r="N382" s="1"/>
      <c r="O382" s="1"/>
      <c r="P382" s="1"/>
    </row>
    <row r="383" spans="14:16" x14ac:dyDescent="0.2">
      <c r="N383" s="1"/>
      <c r="O383" s="1"/>
      <c r="P383" s="1"/>
    </row>
    <row r="384" spans="14:16" x14ac:dyDescent="0.2">
      <c r="N384" s="1"/>
      <c r="O384" s="1"/>
      <c r="P384" s="1"/>
    </row>
    <row r="385" spans="14:16" x14ac:dyDescent="0.2">
      <c r="N385" s="1"/>
      <c r="O385" s="1"/>
      <c r="P385" s="1"/>
    </row>
    <row r="386" spans="14:16" x14ac:dyDescent="0.2">
      <c r="N386" s="1"/>
      <c r="O386" s="1"/>
      <c r="P386" s="1"/>
    </row>
    <row r="387" spans="14:16" x14ac:dyDescent="0.2">
      <c r="N387" s="1"/>
      <c r="O387" s="1"/>
      <c r="P387" s="1"/>
    </row>
    <row r="388" spans="14:16" x14ac:dyDescent="0.2">
      <c r="N388" s="1"/>
      <c r="O388" s="1"/>
      <c r="P388" s="1"/>
    </row>
    <row r="389" spans="14:16" x14ac:dyDescent="0.2">
      <c r="N389" s="1"/>
      <c r="O389" s="1"/>
      <c r="P389" s="1"/>
    </row>
    <row r="390" spans="14:16" x14ac:dyDescent="0.2">
      <c r="N390" s="1"/>
      <c r="O390" s="1"/>
      <c r="P390" s="1"/>
    </row>
    <row r="391" spans="14:16" x14ac:dyDescent="0.2">
      <c r="N391" s="1"/>
      <c r="O391" s="1"/>
      <c r="P391" s="1"/>
    </row>
    <row r="392" spans="14:16" x14ac:dyDescent="0.2">
      <c r="N392" s="1"/>
      <c r="O392" s="1"/>
      <c r="P392" s="1"/>
    </row>
    <row r="393" spans="14:16" x14ac:dyDescent="0.2">
      <c r="N393" s="1"/>
      <c r="O393" s="1"/>
      <c r="P393" s="1"/>
    </row>
    <row r="394" spans="14:16" x14ac:dyDescent="0.2">
      <c r="N394" s="1"/>
      <c r="O394" s="1"/>
      <c r="P394" s="1"/>
    </row>
    <row r="395" spans="14:16" x14ac:dyDescent="0.2">
      <c r="N395" s="1"/>
      <c r="O395" s="1"/>
      <c r="P395" s="1"/>
    </row>
    <row r="396" spans="14:16" x14ac:dyDescent="0.2">
      <c r="N396" s="1"/>
      <c r="O396" s="1"/>
      <c r="P396" s="1"/>
    </row>
    <row r="397" spans="14:16" x14ac:dyDescent="0.2">
      <c r="N397" s="1"/>
      <c r="O397" s="1"/>
      <c r="P397" s="1"/>
    </row>
    <row r="398" spans="14:16" x14ac:dyDescent="0.2">
      <c r="N398" s="1"/>
      <c r="O398" s="1"/>
      <c r="P398" s="1"/>
    </row>
    <row r="399" spans="14:16" x14ac:dyDescent="0.2">
      <c r="N399" s="1"/>
      <c r="O399" s="1"/>
      <c r="P399" s="1"/>
    </row>
    <row r="400" spans="14:16" x14ac:dyDescent="0.2">
      <c r="N400" s="1"/>
      <c r="O400" s="1"/>
      <c r="P400" s="1"/>
    </row>
    <row r="401" spans="14:16" x14ac:dyDescent="0.2">
      <c r="N401" s="1"/>
      <c r="O401" s="1"/>
      <c r="P401" s="1"/>
    </row>
    <row r="402" spans="14:16" x14ac:dyDescent="0.2">
      <c r="N402" s="1"/>
      <c r="O402" s="1"/>
      <c r="P402" s="1"/>
    </row>
    <row r="403" spans="14:16" x14ac:dyDescent="0.2">
      <c r="N403" s="1"/>
      <c r="O403" s="1"/>
      <c r="P403" s="1"/>
    </row>
    <row r="404" spans="14:16" x14ac:dyDescent="0.2">
      <c r="N404" s="1"/>
      <c r="O404" s="1"/>
      <c r="P404" s="1"/>
    </row>
    <row r="405" spans="14:16" x14ac:dyDescent="0.2">
      <c r="N405" s="1"/>
      <c r="O405" s="1"/>
      <c r="P405" s="1"/>
    </row>
    <row r="406" spans="14:16" x14ac:dyDescent="0.2">
      <c r="N406" s="1"/>
      <c r="O406" s="1"/>
      <c r="P406" s="1"/>
    </row>
    <row r="407" spans="14:16" x14ac:dyDescent="0.2">
      <c r="N407" s="1"/>
      <c r="O407" s="1"/>
      <c r="P407" s="1"/>
    </row>
    <row r="408" spans="14:16" x14ac:dyDescent="0.2">
      <c r="N408" s="1"/>
      <c r="O408" s="1"/>
      <c r="P408" s="1"/>
    </row>
    <row r="409" spans="14:16" x14ac:dyDescent="0.2">
      <c r="N409" s="1"/>
      <c r="O409" s="1"/>
      <c r="P409" s="1"/>
    </row>
    <row r="410" spans="14:16" x14ac:dyDescent="0.2">
      <c r="N410" s="1"/>
      <c r="O410" s="1"/>
      <c r="P410" s="1"/>
    </row>
    <row r="411" spans="14:16" x14ac:dyDescent="0.2">
      <c r="N411" s="1"/>
      <c r="O411" s="1"/>
      <c r="P411" s="1"/>
    </row>
    <row r="412" spans="14:16" x14ac:dyDescent="0.2">
      <c r="N412" s="1"/>
      <c r="O412" s="1"/>
      <c r="P412" s="1"/>
    </row>
    <row r="413" spans="14:16" x14ac:dyDescent="0.2">
      <c r="N413" s="1"/>
      <c r="O413" s="1"/>
      <c r="P413" s="1"/>
    </row>
    <row r="414" spans="14:16" x14ac:dyDescent="0.2">
      <c r="N414" s="1"/>
      <c r="O414" s="1"/>
      <c r="P414" s="1"/>
    </row>
    <row r="415" spans="14:16" x14ac:dyDescent="0.2">
      <c r="N415" s="1"/>
      <c r="O415" s="1"/>
      <c r="P415" s="1"/>
    </row>
    <row r="416" spans="14:16" x14ac:dyDescent="0.2">
      <c r="N416" s="1"/>
      <c r="O416" s="1"/>
      <c r="P416" s="1"/>
    </row>
    <row r="417" spans="14:16" x14ac:dyDescent="0.2">
      <c r="N417" s="1"/>
      <c r="O417" s="1"/>
      <c r="P417" s="1"/>
    </row>
    <row r="418" spans="14:16" x14ac:dyDescent="0.2">
      <c r="N418" s="1"/>
      <c r="O418" s="1"/>
      <c r="P418" s="1"/>
    </row>
    <row r="419" spans="14:16" x14ac:dyDescent="0.2">
      <c r="N419" s="1"/>
      <c r="O419" s="1"/>
      <c r="P419" s="1"/>
    </row>
    <row r="420" spans="14:16" x14ac:dyDescent="0.2">
      <c r="N420" s="1"/>
      <c r="O420" s="1"/>
      <c r="P420" s="1"/>
    </row>
    <row r="421" spans="14:16" x14ac:dyDescent="0.2">
      <c r="N421" s="1"/>
      <c r="O421" s="1"/>
      <c r="P421" s="1"/>
    </row>
    <row r="422" spans="14:16" x14ac:dyDescent="0.2">
      <c r="N422" s="1"/>
      <c r="O422" s="1"/>
      <c r="P422" s="1"/>
    </row>
    <row r="423" spans="14:16" x14ac:dyDescent="0.2">
      <c r="N423" s="1"/>
      <c r="O423" s="1"/>
      <c r="P423" s="1"/>
    </row>
    <row r="424" spans="14:16" x14ac:dyDescent="0.2">
      <c r="N424" s="1"/>
      <c r="O424" s="1"/>
      <c r="P424" s="1"/>
    </row>
    <row r="425" spans="14:16" x14ac:dyDescent="0.2">
      <c r="N425" s="1"/>
      <c r="O425" s="1"/>
      <c r="P425" s="1"/>
    </row>
    <row r="426" spans="14:16" x14ac:dyDescent="0.2">
      <c r="N426" s="1"/>
      <c r="O426" s="1"/>
      <c r="P426" s="1"/>
    </row>
    <row r="427" spans="14:16" x14ac:dyDescent="0.2">
      <c r="N427" s="1"/>
      <c r="O427" s="1"/>
      <c r="P427" s="1"/>
    </row>
    <row r="428" spans="14:16" x14ac:dyDescent="0.2">
      <c r="N428" s="1"/>
      <c r="O428" s="1"/>
      <c r="P428" s="1"/>
    </row>
    <row r="429" spans="14:16" x14ac:dyDescent="0.2">
      <c r="N429" s="1"/>
      <c r="O429" s="1"/>
      <c r="P429" s="1"/>
    </row>
    <row r="430" spans="14:16" x14ac:dyDescent="0.2">
      <c r="N430" s="1"/>
      <c r="O430" s="1"/>
      <c r="P430" s="1"/>
    </row>
    <row r="431" spans="14:16" x14ac:dyDescent="0.2">
      <c r="N431" s="1"/>
      <c r="O431" s="1"/>
      <c r="P431" s="1"/>
    </row>
    <row r="432" spans="14:16" x14ac:dyDescent="0.2">
      <c r="N432" s="1"/>
      <c r="O432" s="1"/>
      <c r="P432" s="1"/>
    </row>
    <row r="433" spans="14:16" x14ac:dyDescent="0.2">
      <c r="N433" s="1"/>
      <c r="O433" s="1"/>
      <c r="P433" s="1"/>
    </row>
    <row r="434" spans="14:16" x14ac:dyDescent="0.2">
      <c r="N434" s="1"/>
      <c r="O434" s="1"/>
      <c r="P434" s="1"/>
    </row>
    <row r="435" spans="14:16" x14ac:dyDescent="0.2">
      <c r="N435" s="1"/>
      <c r="O435" s="1"/>
      <c r="P435" s="1"/>
    </row>
    <row r="436" spans="14:16" x14ac:dyDescent="0.2">
      <c r="N436" s="1"/>
      <c r="O436" s="1"/>
      <c r="P436" s="1"/>
    </row>
    <row r="437" spans="14:16" x14ac:dyDescent="0.2">
      <c r="N437" s="1"/>
      <c r="O437" s="1"/>
      <c r="P437" s="1"/>
    </row>
    <row r="438" spans="14:16" x14ac:dyDescent="0.2">
      <c r="N438" s="1"/>
      <c r="O438" s="1"/>
      <c r="P438" s="1"/>
    </row>
    <row r="439" spans="14:16" x14ac:dyDescent="0.2">
      <c r="N439" s="1"/>
      <c r="O439" s="1"/>
      <c r="P439" s="1"/>
    </row>
    <row r="440" spans="14:16" x14ac:dyDescent="0.2">
      <c r="N440" s="1"/>
      <c r="O440" s="1"/>
      <c r="P440" s="1"/>
    </row>
    <row r="441" spans="14:16" x14ac:dyDescent="0.2">
      <c r="N441" s="1"/>
      <c r="O441" s="1"/>
      <c r="P441" s="1"/>
    </row>
    <row r="442" spans="14:16" x14ac:dyDescent="0.2">
      <c r="N442" s="1"/>
      <c r="O442" s="1"/>
      <c r="P442" s="1"/>
    </row>
    <row r="443" spans="14:16" x14ac:dyDescent="0.2">
      <c r="N443" s="1"/>
      <c r="O443" s="1"/>
      <c r="P443" s="1"/>
    </row>
    <row r="444" spans="14:16" x14ac:dyDescent="0.2">
      <c r="N444" s="1"/>
      <c r="O444" s="1"/>
      <c r="P444" s="1"/>
    </row>
    <row r="445" spans="14:16" x14ac:dyDescent="0.2">
      <c r="N445" s="1"/>
      <c r="O445" s="1"/>
      <c r="P445" s="1"/>
    </row>
    <row r="446" spans="14:16" x14ac:dyDescent="0.2">
      <c r="N446" s="1"/>
      <c r="O446" s="1"/>
      <c r="P446" s="1"/>
    </row>
    <row r="447" spans="14:16" x14ac:dyDescent="0.2">
      <c r="N447" s="1"/>
      <c r="O447" s="1"/>
      <c r="P447" s="1"/>
    </row>
    <row r="448" spans="14:16" x14ac:dyDescent="0.2">
      <c r="N448" s="1"/>
      <c r="O448" s="1"/>
      <c r="P448" s="1"/>
    </row>
    <row r="449" spans="14:16" x14ac:dyDescent="0.2">
      <c r="N449" s="1"/>
      <c r="O449" s="1"/>
      <c r="P449" s="1"/>
    </row>
    <row r="450" spans="14:16" x14ac:dyDescent="0.2">
      <c r="N450" s="1"/>
      <c r="O450" s="1"/>
      <c r="P450" s="1"/>
    </row>
    <row r="451" spans="14:16" x14ac:dyDescent="0.2">
      <c r="N451" s="1"/>
      <c r="O451" s="1"/>
      <c r="P451" s="1"/>
    </row>
    <row r="452" spans="14:16" x14ac:dyDescent="0.2">
      <c r="N452" s="1"/>
      <c r="O452" s="1"/>
      <c r="P452" s="1"/>
    </row>
    <row r="453" spans="14:16" x14ac:dyDescent="0.2">
      <c r="N453" s="1"/>
      <c r="O453" s="1"/>
      <c r="P453" s="1"/>
    </row>
    <row r="454" spans="14:16" x14ac:dyDescent="0.2">
      <c r="N454" s="1"/>
      <c r="O454" s="1"/>
      <c r="P454" s="1"/>
    </row>
    <row r="455" spans="14:16" x14ac:dyDescent="0.2">
      <c r="N455" s="1"/>
      <c r="O455" s="1"/>
      <c r="P455" s="1"/>
    </row>
    <row r="456" spans="14:16" x14ac:dyDescent="0.2">
      <c r="N456" s="1"/>
      <c r="O456" s="1"/>
      <c r="P456" s="1"/>
    </row>
    <row r="457" spans="14:16" x14ac:dyDescent="0.2">
      <c r="N457" s="1"/>
      <c r="O457" s="1"/>
      <c r="P457" s="1"/>
    </row>
    <row r="458" spans="14:16" x14ac:dyDescent="0.2">
      <c r="N458" s="1"/>
      <c r="O458" s="1"/>
      <c r="P458" s="1"/>
    </row>
    <row r="459" spans="14:16" x14ac:dyDescent="0.2">
      <c r="N459" s="1"/>
      <c r="O459" s="1"/>
      <c r="P459" s="1"/>
    </row>
    <row r="460" spans="14:16" x14ac:dyDescent="0.2">
      <c r="N460" s="1"/>
      <c r="O460" s="1"/>
      <c r="P460" s="1"/>
    </row>
    <row r="461" spans="14:16" x14ac:dyDescent="0.2">
      <c r="N461" s="1"/>
      <c r="O461" s="1"/>
      <c r="P461" s="1"/>
    </row>
    <row r="462" spans="14:16" x14ac:dyDescent="0.2">
      <c r="N462" s="1"/>
      <c r="O462" s="1"/>
      <c r="P462" s="1"/>
    </row>
    <row r="463" spans="14:16" x14ac:dyDescent="0.2">
      <c r="N463" s="1"/>
      <c r="O463" s="1"/>
      <c r="P463" s="1"/>
    </row>
    <row r="464" spans="14:16" x14ac:dyDescent="0.2">
      <c r="N464" s="1"/>
      <c r="O464" s="1"/>
      <c r="P464" s="1"/>
    </row>
    <row r="465" spans="14:16" x14ac:dyDescent="0.2">
      <c r="N465" s="1"/>
      <c r="O465" s="1"/>
      <c r="P465" s="1"/>
    </row>
    <row r="466" spans="14:16" x14ac:dyDescent="0.2">
      <c r="N466" s="1"/>
      <c r="O466" s="1"/>
      <c r="P466" s="1"/>
    </row>
    <row r="467" spans="14:16" x14ac:dyDescent="0.2">
      <c r="N467" s="1"/>
      <c r="O467" s="1"/>
      <c r="P467" s="1"/>
    </row>
    <row r="468" spans="14:16" x14ac:dyDescent="0.2">
      <c r="N468" s="1"/>
      <c r="O468" s="1"/>
      <c r="P468" s="1"/>
    </row>
    <row r="469" spans="14:16" x14ac:dyDescent="0.2">
      <c r="N469" s="1"/>
      <c r="O469" s="1"/>
      <c r="P469" s="1"/>
    </row>
    <row r="470" spans="14:16" x14ac:dyDescent="0.2">
      <c r="N470" s="1"/>
      <c r="O470" s="1"/>
      <c r="P470" s="1"/>
    </row>
    <row r="471" spans="14:16" x14ac:dyDescent="0.2">
      <c r="N471" s="1"/>
      <c r="O471" s="1"/>
      <c r="P471" s="1"/>
    </row>
    <row r="472" spans="14:16" x14ac:dyDescent="0.2">
      <c r="N472" s="1"/>
      <c r="O472" s="1"/>
      <c r="P472" s="1"/>
    </row>
    <row r="473" spans="14:16" x14ac:dyDescent="0.2">
      <c r="N473" s="1"/>
      <c r="O473" s="1"/>
      <c r="P473" s="1"/>
    </row>
    <row r="474" spans="14:16" x14ac:dyDescent="0.2">
      <c r="N474" s="1"/>
      <c r="O474" s="1"/>
      <c r="P474" s="1"/>
    </row>
    <row r="475" spans="14:16" x14ac:dyDescent="0.2">
      <c r="N475" s="1"/>
      <c r="O475" s="1"/>
      <c r="P475" s="1"/>
    </row>
    <row r="476" spans="14:16" x14ac:dyDescent="0.2">
      <c r="N476" s="1"/>
      <c r="O476" s="1"/>
      <c r="P476" s="1"/>
    </row>
    <row r="477" spans="14:16" x14ac:dyDescent="0.2">
      <c r="N477" s="1"/>
      <c r="O477" s="1"/>
      <c r="P477" s="1"/>
    </row>
    <row r="478" spans="14:16" x14ac:dyDescent="0.2">
      <c r="N478" s="1"/>
      <c r="O478" s="1"/>
      <c r="P478" s="1"/>
    </row>
    <row r="479" spans="14:16" x14ac:dyDescent="0.2">
      <c r="N479" s="1"/>
      <c r="O479" s="1"/>
      <c r="P479" s="1"/>
    </row>
    <row r="480" spans="14:16" x14ac:dyDescent="0.2">
      <c r="N480" s="1"/>
      <c r="O480" s="1"/>
      <c r="P480" s="1"/>
    </row>
    <row r="481" spans="14:16" x14ac:dyDescent="0.2">
      <c r="N481" s="1"/>
      <c r="O481" s="1"/>
      <c r="P481" s="1"/>
    </row>
    <row r="482" spans="14:16" x14ac:dyDescent="0.2">
      <c r="N482" s="1"/>
      <c r="O482" s="1"/>
      <c r="P482" s="1"/>
    </row>
    <row r="483" spans="14:16" x14ac:dyDescent="0.2">
      <c r="N483" s="1"/>
      <c r="O483" s="1"/>
      <c r="P483" s="1"/>
    </row>
    <row r="484" spans="14:16" x14ac:dyDescent="0.2">
      <c r="N484" s="1"/>
      <c r="O484" s="1"/>
      <c r="P484" s="1"/>
    </row>
    <row r="485" spans="14:16" x14ac:dyDescent="0.2">
      <c r="N485" s="1"/>
      <c r="O485" s="1"/>
      <c r="P485" s="1"/>
    </row>
    <row r="486" spans="14:16" x14ac:dyDescent="0.2">
      <c r="N486" s="1"/>
      <c r="O486" s="1"/>
      <c r="P486" s="1"/>
    </row>
    <row r="487" spans="14:16" x14ac:dyDescent="0.2">
      <c r="N487" s="1"/>
      <c r="O487" s="1"/>
      <c r="P487" s="1"/>
    </row>
    <row r="488" spans="14:16" x14ac:dyDescent="0.2">
      <c r="N488" s="1"/>
      <c r="O488" s="1"/>
      <c r="P488" s="1"/>
    </row>
    <row r="489" spans="14:16" x14ac:dyDescent="0.2">
      <c r="N489" s="1"/>
      <c r="O489" s="1"/>
      <c r="P489" s="1"/>
    </row>
    <row r="490" spans="14:16" x14ac:dyDescent="0.2">
      <c r="N490" s="1"/>
      <c r="O490" s="1"/>
      <c r="P490" s="1"/>
    </row>
    <row r="491" spans="14:16" x14ac:dyDescent="0.2">
      <c r="N491" s="1"/>
      <c r="O491" s="1"/>
      <c r="P491" s="1"/>
    </row>
    <row r="492" spans="14:16" x14ac:dyDescent="0.2">
      <c r="N492" s="1"/>
      <c r="O492" s="1"/>
      <c r="P492" s="1"/>
    </row>
    <row r="493" spans="14:16" x14ac:dyDescent="0.2">
      <c r="N493" s="1"/>
      <c r="O493" s="1"/>
      <c r="P493" s="1"/>
    </row>
    <row r="494" spans="14:16" x14ac:dyDescent="0.2">
      <c r="N494" s="1"/>
      <c r="O494" s="1"/>
      <c r="P494" s="1"/>
    </row>
    <row r="495" spans="14:16" x14ac:dyDescent="0.2">
      <c r="N495" s="1"/>
      <c r="O495" s="1"/>
      <c r="P495" s="1"/>
    </row>
    <row r="496" spans="14:16" x14ac:dyDescent="0.2">
      <c r="N496" s="1"/>
      <c r="O496" s="1"/>
      <c r="P496" s="1"/>
    </row>
    <row r="497" spans="14:16" x14ac:dyDescent="0.2">
      <c r="N497" s="1"/>
      <c r="O497" s="1"/>
      <c r="P497" s="1"/>
    </row>
    <row r="498" spans="14:16" x14ac:dyDescent="0.2">
      <c r="N498" s="1"/>
      <c r="O498" s="1"/>
      <c r="P498" s="1"/>
    </row>
    <row r="499" spans="14:16" x14ac:dyDescent="0.2">
      <c r="N499" s="1"/>
      <c r="O499" s="1"/>
      <c r="P499" s="1"/>
    </row>
    <row r="500" spans="14:16" x14ac:dyDescent="0.2">
      <c r="N500" s="1"/>
      <c r="O500" s="1"/>
      <c r="P500" s="1"/>
    </row>
    <row r="501" spans="14:16" x14ac:dyDescent="0.2">
      <c r="N501" s="1"/>
      <c r="O501" s="1"/>
      <c r="P501" s="1"/>
    </row>
    <row r="502" spans="14:16" x14ac:dyDescent="0.2">
      <c r="N502" s="1"/>
      <c r="O502" s="1"/>
      <c r="P502" s="1"/>
    </row>
    <row r="503" spans="14:16" x14ac:dyDescent="0.2">
      <c r="N503" s="1"/>
      <c r="O503" s="1"/>
      <c r="P503" s="1"/>
    </row>
    <row r="504" spans="14:16" x14ac:dyDescent="0.2">
      <c r="N504" s="1"/>
      <c r="O504" s="1"/>
      <c r="P504" s="1"/>
    </row>
    <row r="505" spans="14:16" x14ac:dyDescent="0.2">
      <c r="N505" s="1"/>
      <c r="O505" s="1"/>
      <c r="P505" s="1"/>
    </row>
    <row r="506" spans="14:16" x14ac:dyDescent="0.2">
      <c r="N506" s="1"/>
      <c r="O506" s="1"/>
      <c r="P506" s="1"/>
    </row>
    <row r="507" spans="14:16" x14ac:dyDescent="0.2">
      <c r="N507" s="1"/>
      <c r="O507" s="1"/>
      <c r="P507" s="1"/>
    </row>
    <row r="508" spans="14:16" x14ac:dyDescent="0.2">
      <c r="N508" s="1"/>
      <c r="O508" s="1"/>
      <c r="P508" s="1"/>
    </row>
    <row r="509" spans="14:16" x14ac:dyDescent="0.2">
      <c r="N509" s="1"/>
      <c r="O509" s="1"/>
      <c r="P509" s="1"/>
    </row>
    <row r="510" spans="14:16" x14ac:dyDescent="0.2">
      <c r="N510" s="1"/>
      <c r="O510" s="1"/>
      <c r="P510" s="1"/>
    </row>
    <row r="511" spans="14:16" x14ac:dyDescent="0.2">
      <c r="N511" s="1"/>
      <c r="O511" s="1"/>
      <c r="P511" s="1"/>
    </row>
    <row r="512" spans="14:16" x14ac:dyDescent="0.2">
      <c r="N512" s="1"/>
      <c r="O512" s="1"/>
      <c r="P512" s="1"/>
    </row>
    <row r="513" spans="14:16" x14ac:dyDescent="0.2">
      <c r="N513" s="1"/>
      <c r="O513" s="1"/>
      <c r="P513" s="1"/>
    </row>
    <row r="514" spans="14:16" x14ac:dyDescent="0.2">
      <c r="N514" s="1"/>
      <c r="O514" s="1"/>
      <c r="P514" s="1"/>
    </row>
    <row r="515" spans="14:16" x14ac:dyDescent="0.2">
      <c r="N515" s="1"/>
      <c r="O515" s="1"/>
      <c r="P515" s="1"/>
    </row>
    <row r="516" spans="14:16" x14ac:dyDescent="0.2">
      <c r="N516" s="1"/>
      <c r="O516" s="1"/>
      <c r="P516" s="1"/>
    </row>
    <row r="517" spans="14:16" x14ac:dyDescent="0.2">
      <c r="N517" s="1"/>
      <c r="O517" s="1"/>
      <c r="P517" s="1"/>
    </row>
    <row r="518" spans="14:16" x14ac:dyDescent="0.2">
      <c r="N518" s="1"/>
      <c r="O518" s="1"/>
      <c r="P518" s="1"/>
    </row>
    <row r="519" spans="14:16" x14ac:dyDescent="0.2">
      <c r="N519" s="1"/>
      <c r="O519" s="1"/>
      <c r="P519" s="1"/>
    </row>
    <row r="520" spans="14:16" x14ac:dyDescent="0.2">
      <c r="N520" s="1"/>
      <c r="O520" s="1"/>
      <c r="P520" s="1"/>
    </row>
    <row r="521" spans="14:16" x14ac:dyDescent="0.2">
      <c r="N521" s="1"/>
      <c r="O521" s="1"/>
      <c r="P521" s="1"/>
    </row>
    <row r="522" spans="14:16" x14ac:dyDescent="0.2">
      <c r="N522" s="1"/>
      <c r="O522" s="1"/>
      <c r="P522" s="1"/>
    </row>
    <row r="523" spans="14:16" x14ac:dyDescent="0.2">
      <c r="N523" s="1"/>
      <c r="O523" s="1"/>
      <c r="P523" s="1"/>
    </row>
    <row r="524" spans="14:16" x14ac:dyDescent="0.2">
      <c r="N524" s="1"/>
      <c r="O524" s="1"/>
      <c r="P524" s="1"/>
    </row>
    <row r="525" spans="14:16" x14ac:dyDescent="0.2">
      <c r="N525" s="1"/>
      <c r="O525" s="1"/>
      <c r="P525" s="1"/>
    </row>
    <row r="526" spans="14:16" x14ac:dyDescent="0.2">
      <c r="N526" s="1"/>
      <c r="O526" s="1"/>
      <c r="P526" s="1"/>
    </row>
    <row r="527" spans="14:16" x14ac:dyDescent="0.2">
      <c r="N527" s="1"/>
      <c r="O527" s="1"/>
      <c r="P527" s="1"/>
    </row>
    <row r="528" spans="14:16" x14ac:dyDescent="0.2">
      <c r="N528" s="1"/>
      <c r="O528" s="1"/>
      <c r="P528" s="1"/>
    </row>
    <row r="529" spans="14:16" x14ac:dyDescent="0.2">
      <c r="N529" s="1"/>
      <c r="O529" s="1"/>
      <c r="P529" s="1"/>
    </row>
    <row r="530" spans="14:16" x14ac:dyDescent="0.2">
      <c r="N530" s="1"/>
      <c r="O530" s="1"/>
      <c r="P530" s="1"/>
    </row>
    <row r="531" spans="14:16" x14ac:dyDescent="0.2">
      <c r="N531" s="1"/>
      <c r="O531" s="1"/>
      <c r="P531" s="1"/>
    </row>
    <row r="532" spans="14:16" x14ac:dyDescent="0.2">
      <c r="N532" s="1"/>
      <c r="O532" s="1"/>
      <c r="P532" s="1"/>
    </row>
    <row r="533" spans="14:16" x14ac:dyDescent="0.2">
      <c r="N533" s="1"/>
      <c r="O533" s="1"/>
      <c r="P533" s="1"/>
    </row>
    <row r="534" spans="14:16" x14ac:dyDescent="0.2">
      <c r="N534" s="1"/>
      <c r="O534" s="1"/>
      <c r="P534" s="1"/>
    </row>
    <row r="535" spans="14:16" x14ac:dyDescent="0.2">
      <c r="N535" s="1"/>
      <c r="O535" s="1"/>
      <c r="P535" s="1"/>
    </row>
    <row r="536" spans="14:16" x14ac:dyDescent="0.2">
      <c r="N536" s="1"/>
      <c r="O536" s="1"/>
      <c r="P536" s="1"/>
    </row>
    <row r="537" spans="14:16" x14ac:dyDescent="0.2">
      <c r="N537" s="1"/>
      <c r="O537" s="1"/>
      <c r="P537" s="1"/>
    </row>
    <row r="538" spans="14:16" x14ac:dyDescent="0.2">
      <c r="N538" s="1"/>
      <c r="O538" s="1"/>
      <c r="P538" s="1"/>
    </row>
    <row r="539" spans="14:16" x14ac:dyDescent="0.2">
      <c r="N539" s="1"/>
      <c r="O539" s="1"/>
      <c r="P539" s="1"/>
    </row>
    <row r="540" spans="14:16" x14ac:dyDescent="0.2">
      <c r="N540" s="1"/>
      <c r="O540" s="1"/>
      <c r="P540" s="1"/>
    </row>
    <row r="541" spans="14:16" x14ac:dyDescent="0.2">
      <c r="N541" s="1"/>
      <c r="O541" s="1"/>
      <c r="P541" s="1"/>
    </row>
    <row r="542" spans="14:16" x14ac:dyDescent="0.2">
      <c r="N542" s="1"/>
      <c r="O542" s="1"/>
      <c r="P542" s="1"/>
    </row>
    <row r="543" spans="14:16" x14ac:dyDescent="0.2">
      <c r="N543" s="1"/>
      <c r="O543" s="1"/>
      <c r="P543" s="1"/>
    </row>
    <row r="544" spans="14:16" x14ac:dyDescent="0.2">
      <c r="N544" s="1"/>
      <c r="O544" s="1"/>
      <c r="P544" s="1"/>
    </row>
    <row r="545" spans="14:16" x14ac:dyDescent="0.2">
      <c r="N545" s="1"/>
      <c r="O545" s="1"/>
      <c r="P545" s="1"/>
    </row>
    <row r="546" spans="14:16" x14ac:dyDescent="0.2">
      <c r="N546" s="1"/>
      <c r="O546" s="1"/>
      <c r="P546" s="1"/>
    </row>
    <row r="547" spans="14:16" x14ac:dyDescent="0.2">
      <c r="N547" s="1"/>
      <c r="O547" s="1"/>
      <c r="P547" s="1"/>
    </row>
    <row r="548" spans="14:16" x14ac:dyDescent="0.2">
      <c r="N548" s="1"/>
      <c r="O548" s="1"/>
      <c r="P548" s="1"/>
    </row>
    <row r="549" spans="14:16" x14ac:dyDescent="0.2">
      <c r="N549" s="1"/>
      <c r="O549" s="1"/>
      <c r="P549" s="1"/>
    </row>
    <row r="550" spans="14:16" x14ac:dyDescent="0.2">
      <c r="N550" s="1"/>
      <c r="O550" s="1"/>
      <c r="P550" s="1"/>
    </row>
    <row r="551" spans="14:16" x14ac:dyDescent="0.2">
      <c r="N551" s="1"/>
      <c r="O551" s="1"/>
      <c r="P551" s="1"/>
    </row>
    <row r="552" spans="14:16" x14ac:dyDescent="0.2">
      <c r="N552" s="1"/>
      <c r="O552" s="1"/>
      <c r="P552" s="1"/>
    </row>
    <row r="553" spans="14:16" x14ac:dyDescent="0.2">
      <c r="N553" s="1"/>
      <c r="O553" s="1"/>
      <c r="P553" s="1"/>
    </row>
    <row r="554" spans="14:16" x14ac:dyDescent="0.2">
      <c r="N554" s="1"/>
      <c r="O554" s="1"/>
      <c r="P554" s="1"/>
    </row>
    <row r="555" spans="14:16" x14ac:dyDescent="0.2">
      <c r="N555" s="1"/>
      <c r="O555" s="1"/>
      <c r="P555" s="1"/>
    </row>
    <row r="556" spans="14:16" x14ac:dyDescent="0.2">
      <c r="N556" s="1"/>
      <c r="O556" s="1"/>
      <c r="P556" s="1"/>
    </row>
    <row r="557" spans="14:16" x14ac:dyDescent="0.2">
      <c r="N557" s="1"/>
      <c r="O557" s="1"/>
      <c r="P557" s="1"/>
    </row>
    <row r="558" spans="14:16" x14ac:dyDescent="0.2">
      <c r="N558" s="1"/>
      <c r="O558" s="1"/>
      <c r="P558" s="1"/>
    </row>
    <row r="559" spans="14:16" x14ac:dyDescent="0.2">
      <c r="N559" s="1"/>
      <c r="O559" s="1"/>
      <c r="P559" s="1"/>
    </row>
    <row r="560" spans="14:16" x14ac:dyDescent="0.2">
      <c r="N560" s="1"/>
      <c r="O560" s="1"/>
      <c r="P560" s="1"/>
    </row>
    <row r="561" spans="14:16" x14ac:dyDescent="0.2">
      <c r="N561" s="1"/>
      <c r="O561" s="1"/>
      <c r="P561" s="1"/>
    </row>
    <row r="562" spans="14:16" x14ac:dyDescent="0.2">
      <c r="N562" s="1"/>
      <c r="O562" s="1"/>
      <c r="P562" s="1"/>
    </row>
    <row r="563" spans="14:16" x14ac:dyDescent="0.2">
      <c r="N563" s="1"/>
      <c r="O563" s="1"/>
      <c r="P563" s="1"/>
    </row>
    <row r="564" spans="14:16" x14ac:dyDescent="0.2">
      <c r="N564" s="1"/>
      <c r="O564" s="1"/>
      <c r="P564" s="1"/>
    </row>
    <row r="565" spans="14:16" x14ac:dyDescent="0.2">
      <c r="N565" s="1"/>
      <c r="O565" s="1"/>
      <c r="P565" s="1"/>
    </row>
    <row r="566" spans="14:16" x14ac:dyDescent="0.2">
      <c r="N566" s="1"/>
      <c r="O566" s="1"/>
      <c r="P566" s="1"/>
    </row>
    <row r="567" spans="14:16" x14ac:dyDescent="0.2">
      <c r="N567" s="1"/>
      <c r="O567" s="1"/>
      <c r="P567" s="1"/>
    </row>
    <row r="568" spans="14:16" x14ac:dyDescent="0.2">
      <c r="N568" s="1"/>
      <c r="O568" s="1"/>
      <c r="P568" s="1"/>
    </row>
    <row r="569" spans="14:16" x14ac:dyDescent="0.2">
      <c r="N569" s="1"/>
      <c r="O569" s="1"/>
      <c r="P569" s="1"/>
    </row>
    <row r="570" spans="14:16" x14ac:dyDescent="0.2">
      <c r="N570" s="1"/>
      <c r="O570" s="1"/>
      <c r="P570" s="1"/>
    </row>
    <row r="571" spans="14:16" x14ac:dyDescent="0.2">
      <c r="N571" s="1"/>
      <c r="O571" s="1"/>
      <c r="P571" s="1"/>
    </row>
    <row r="572" spans="14:16" x14ac:dyDescent="0.2">
      <c r="N572" s="1"/>
      <c r="O572" s="1"/>
      <c r="P572" s="1"/>
    </row>
    <row r="573" spans="14:16" x14ac:dyDescent="0.2">
      <c r="N573" s="1"/>
      <c r="O573" s="1"/>
      <c r="P573" s="1"/>
    </row>
    <row r="574" spans="14:16" x14ac:dyDescent="0.2">
      <c r="N574" s="1"/>
      <c r="O574" s="1"/>
      <c r="P574" s="1"/>
    </row>
    <row r="575" spans="14:16" x14ac:dyDescent="0.2">
      <c r="N575" s="1"/>
      <c r="O575" s="1"/>
      <c r="P575" s="1"/>
    </row>
    <row r="576" spans="14:16" x14ac:dyDescent="0.2">
      <c r="N576" s="1"/>
      <c r="O576" s="1"/>
      <c r="P576" s="1"/>
    </row>
    <row r="577" spans="14:16" x14ac:dyDescent="0.2">
      <c r="N577" s="1"/>
      <c r="O577" s="1"/>
      <c r="P577" s="1"/>
    </row>
    <row r="578" spans="14:16" x14ac:dyDescent="0.2">
      <c r="N578" s="1"/>
      <c r="O578" s="1"/>
      <c r="P578" s="1"/>
    </row>
    <row r="579" spans="14:16" x14ac:dyDescent="0.2">
      <c r="N579" s="1"/>
      <c r="O579" s="1"/>
      <c r="P579" s="1"/>
    </row>
    <row r="580" spans="14:16" x14ac:dyDescent="0.2">
      <c r="N580" s="1"/>
      <c r="O580" s="1"/>
      <c r="P580" s="1"/>
    </row>
    <row r="581" spans="14:16" x14ac:dyDescent="0.2">
      <c r="N581" s="1"/>
      <c r="O581" s="1"/>
      <c r="P581" s="1"/>
    </row>
    <row r="582" spans="14:16" x14ac:dyDescent="0.2">
      <c r="N582" s="1"/>
      <c r="O582" s="1"/>
      <c r="P582" s="1"/>
    </row>
    <row r="583" spans="14:16" x14ac:dyDescent="0.2">
      <c r="N583" s="1"/>
      <c r="O583" s="1"/>
      <c r="P583" s="1"/>
    </row>
    <row r="584" spans="14:16" x14ac:dyDescent="0.2">
      <c r="N584" s="1"/>
      <c r="O584" s="1"/>
      <c r="P584" s="1"/>
    </row>
    <row r="585" spans="14:16" x14ac:dyDescent="0.2">
      <c r="N585" s="1"/>
      <c r="O585" s="1"/>
      <c r="P585" s="1"/>
    </row>
    <row r="586" spans="14:16" x14ac:dyDescent="0.2">
      <c r="N586" s="1"/>
      <c r="O586" s="1"/>
      <c r="P586" s="1"/>
    </row>
    <row r="587" spans="14:16" x14ac:dyDescent="0.2">
      <c r="N587" s="1"/>
      <c r="O587" s="1"/>
      <c r="P587" s="1"/>
    </row>
    <row r="588" spans="14:16" x14ac:dyDescent="0.2">
      <c r="N588" s="1"/>
      <c r="O588" s="1"/>
      <c r="P588" s="1"/>
    </row>
    <row r="589" spans="14:16" x14ac:dyDescent="0.2">
      <c r="N589" s="1"/>
      <c r="O589" s="1"/>
      <c r="P589" s="1"/>
    </row>
    <row r="590" spans="14:16" x14ac:dyDescent="0.2">
      <c r="N590" s="1"/>
      <c r="O590" s="1"/>
      <c r="P590" s="1"/>
    </row>
    <row r="591" spans="14:16" x14ac:dyDescent="0.2">
      <c r="N591" s="1"/>
      <c r="O591" s="1"/>
      <c r="P591" s="1"/>
    </row>
    <row r="592" spans="14:16" x14ac:dyDescent="0.2">
      <c r="N592" s="1"/>
      <c r="O592" s="1"/>
      <c r="P592" s="1"/>
    </row>
    <row r="593" spans="14:16" x14ac:dyDescent="0.2">
      <c r="N593" s="1"/>
      <c r="O593" s="1"/>
      <c r="P593" s="1"/>
    </row>
    <row r="594" spans="14:16" x14ac:dyDescent="0.2">
      <c r="N594" s="1"/>
      <c r="O594" s="1"/>
      <c r="P594" s="1"/>
    </row>
    <row r="595" spans="14:16" x14ac:dyDescent="0.2">
      <c r="N595" s="1"/>
      <c r="O595" s="1"/>
      <c r="P595" s="1"/>
    </row>
    <row r="596" spans="14:16" x14ac:dyDescent="0.2">
      <c r="N596" s="1"/>
      <c r="O596" s="1"/>
      <c r="P596" s="1"/>
    </row>
    <row r="597" spans="14:16" x14ac:dyDescent="0.2">
      <c r="N597" s="1"/>
      <c r="O597" s="1"/>
      <c r="P597" s="1"/>
    </row>
    <row r="598" spans="14:16" x14ac:dyDescent="0.2">
      <c r="N598" s="1"/>
      <c r="O598" s="1"/>
      <c r="P598" s="1"/>
    </row>
    <row r="599" spans="14:16" x14ac:dyDescent="0.2">
      <c r="N599" s="1"/>
      <c r="O599" s="1"/>
      <c r="P599" s="1"/>
    </row>
    <row r="600" spans="14:16" x14ac:dyDescent="0.2">
      <c r="N600" s="1"/>
      <c r="O600" s="1"/>
      <c r="P600" s="1"/>
    </row>
    <row r="601" spans="14:16" x14ac:dyDescent="0.2">
      <c r="N601" s="1"/>
      <c r="O601" s="1"/>
      <c r="P601" s="1"/>
    </row>
    <row r="602" spans="14:16" x14ac:dyDescent="0.2">
      <c r="N602" s="1"/>
      <c r="O602" s="1"/>
      <c r="P602" s="1"/>
    </row>
    <row r="603" spans="14:16" x14ac:dyDescent="0.2">
      <c r="N603" s="1"/>
      <c r="O603" s="1"/>
      <c r="P603" s="1"/>
    </row>
    <row r="604" spans="14:16" x14ac:dyDescent="0.2">
      <c r="N604" s="1"/>
      <c r="O604" s="1"/>
      <c r="P604" s="1"/>
    </row>
    <row r="605" spans="14:16" x14ac:dyDescent="0.2">
      <c r="N605" s="1"/>
      <c r="O605" s="1"/>
      <c r="P605" s="1"/>
    </row>
    <row r="606" spans="14:16" x14ac:dyDescent="0.2">
      <c r="N606" s="1"/>
      <c r="O606" s="1"/>
      <c r="P606" s="1"/>
    </row>
    <row r="607" spans="14:16" x14ac:dyDescent="0.2">
      <c r="N607" s="1"/>
      <c r="O607" s="1"/>
      <c r="P607" s="1"/>
    </row>
    <row r="608" spans="14:16" x14ac:dyDescent="0.2">
      <c r="N608" s="1"/>
      <c r="O608" s="1"/>
      <c r="P608" s="1"/>
    </row>
    <row r="609" spans="14:16" x14ac:dyDescent="0.2">
      <c r="N609" s="1"/>
      <c r="O609" s="1"/>
      <c r="P609" s="1"/>
    </row>
    <row r="610" spans="14:16" x14ac:dyDescent="0.2">
      <c r="N610" s="1"/>
      <c r="O610" s="1"/>
      <c r="P610" s="1"/>
    </row>
    <row r="611" spans="14:16" x14ac:dyDescent="0.2">
      <c r="N611" s="1"/>
      <c r="O611" s="1"/>
      <c r="P611" s="1"/>
    </row>
    <row r="612" spans="14:16" x14ac:dyDescent="0.2">
      <c r="N612" s="1"/>
      <c r="O612" s="1"/>
      <c r="P612" s="1"/>
    </row>
    <row r="613" spans="14:16" x14ac:dyDescent="0.2">
      <c r="N613" s="1"/>
      <c r="O613" s="1"/>
      <c r="P613" s="1"/>
    </row>
    <row r="614" spans="14:16" x14ac:dyDescent="0.2">
      <c r="N614" s="1"/>
      <c r="O614" s="1"/>
      <c r="P614" s="1"/>
    </row>
    <row r="615" spans="14:16" x14ac:dyDescent="0.2">
      <c r="N615" s="1"/>
      <c r="O615" s="1"/>
      <c r="P615" s="1"/>
    </row>
    <row r="616" spans="14:16" x14ac:dyDescent="0.2">
      <c r="N616" s="1"/>
      <c r="O616" s="1"/>
      <c r="P616" s="1"/>
    </row>
    <row r="617" spans="14:16" x14ac:dyDescent="0.2">
      <c r="N617" s="1"/>
      <c r="O617" s="1"/>
      <c r="P617" s="1"/>
    </row>
    <row r="618" spans="14:16" x14ac:dyDescent="0.2">
      <c r="N618" s="1"/>
      <c r="O618" s="1"/>
      <c r="P618" s="1"/>
    </row>
    <row r="619" spans="14:16" x14ac:dyDescent="0.2">
      <c r="N619" s="1"/>
      <c r="O619" s="1"/>
      <c r="P619" s="1"/>
    </row>
    <row r="620" spans="14:16" x14ac:dyDescent="0.2">
      <c r="N620" s="1"/>
      <c r="O620" s="1"/>
      <c r="P620" s="1"/>
    </row>
    <row r="621" spans="14:16" x14ac:dyDescent="0.2">
      <c r="N621" s="1"/>
      <c r="O621" s="1"/>
      <c r="P621" s="1"/>
    </row>
    <row r="622" spans="14:16" x14ac:dyDescent="0.2">
      <c r="N622" s="1"/>
      <c r="O622" s="1"/>
      <c r="P622" s="1"/>
    </row>
    <row r="623" spans="14:16" x14ac:dyDescent="0.2">
      <c r="N623" s="1"/>
      <c r="O623" s="1"/>
      <c r="P623" s="1"/>
    </row>
    <row r="624" spans="14:16" x14ac:dyDescent="0.2">
      <c r="N624" s="1"/>
      <c r="O624" s="1"/>
      <c r="P624" s="1"/>
    </row>
    <row r="625" spans="14:16" x14ac:dyDescent="0.2">
      <c r="N625" s="1"/>
      <c r="O625" s="1"/>
      <c r="P625" s="1"/>
    </row>
    <row r="626" spans="14:16" x14ac:dyDescent="0.2">
      <c r="N626" s="1"/>
      <c r="O626" s="1"/>
      <c r="P626" s="1"/>
    </row>
    <row r="627" spans="14:16" x14ac:dyDescent="0.2">
      <c r="N627" s="1"/>
      <c r="O627" s="1"/>
      <c r="P627" s="1"/>
    </row>
    <row r="628" spans="14:16" x14ac:dyDescent="0.2">
      <c r="N628" s="1"/>
      <c r="O628" s="1"/>
      <c r="P628" s="1"/>
    </row>
    <row r="629" spans="14:16" x14ac:dyDescent="0.2">
      <c r="N629" s="1"/>
      <c r="O629" s="1"/>
      <c r="P629" s="1"/>
    </row>
    <row r="630" spans="14:16" x14ac:dyDescent="0.2">
      <c r="N630" s="1"/>
      <c r="O630" s="1"/>
      <c r="P630" s="1"/>
    </row>
    <row r="631" spans="14:16" x14ac:dyDescent="0.2">
      <c r="N631" s="1"/>
      <c r="O631" s="1"/>
      <c r="P631" s="1"/>
    </row>
    <row r="632" spans="14:16" x14ac:dyDescent="0.2">
      <c r="N632" s="1"/>
      <c r="O632" s="1"/>
      <c r="P632" s="1"/>
    </row>
    <row r="633" spans="14:16" x14ac:dyDescent="0.2">
      <c r="N633" s="1"/>
      <c r="O633" s="1"/>
      <c r="P633" s="1"/>
    </row>
    <row r="634" spans="14:16" x14ac:dyDescent="0.2">
      <c r="N634" s="1"/>
      <c r="O634" s="1"/>
      <c r="P634" s="1"/>
    </row>
    <row r="635" spans="14:16" x14ac:dyDescent="0.2">
      <c r="N635" s="1"/>
      <c r="O635" s="1"/>
      <c r="P635" s="1"/>
    </row>
    <row r="636" spans="14:16" x14ac:dyDescent="0.2">
      <c r="N636" s="1"/>
      <c r="O636" s="1"/>
      <c r="P636" s="1"/>
    </row>
    <row r="637" spans="14:16" x14ac:dyDescent="0.2">
      <c r="N637" s="1"/>
      <c r="O637" s="1"/>
      <c r="P637" s="1"/>
    </row>
    <row r="638" spans="14:16" x14ac:dyDescent="0.2">
      <c r="N638" s="1"/>
      <c r="O638" s="1"/>
      <c r="P638" s="1"/>
    </row>
    <row r="639" spans="14:16" x14ac:dyDescent="0.2">
      <c r="N639" s="1"/>
      <c r="O639" s="1"/>
      <c r="P639" s="1"/>
    </row>
    <row r="640" spans="14:16" x14ac:dyDescent="0.2">
      <c r="N640" s="1"/>
      <c r="O640" s="1"/>
      <c r="P640" s="1"/>
    </row>
    <row r="641" spans="14:16" x14ac:dyDescent="0.2">
      <c r="N641" s="1"/>
      <c r="O641" s="1"/>
      <c r="P641" s="1"/>
    </row>
    <row r="642" spans="14:16" x14ac:dyDescent="0.2">
      <c r="N642" s="1"/>
      <c r="O642" s="1"/>
      <c r="P642" s="1"/>
    </row>
    <row r="643" spans="14:16" x14ac:dyDescent="0.2">
      <c r="N643" s="1"/>
      <c r="O643" s="1"/>
      <c r="P643" s="1"/>
    </row>
    <row r="644" spans="14:16" x14ac:dyDescent="0.2">
      <c r="N644" s="1"/>
      <c r="O644" s="1"/>
      <c r="P644" s="1"/>
    </row>
    <row r="645" spans="14:16" x14ac:dyDescent="0.2">
      <c r="N645" s="1"/>
      <c r="O645" s="1"/>
      <c r="P645" s="1"/>
    </row>
    <row r="646" spans="14:16" x14ac:dyDescent="0.2">
      <c r="N646" s="1"/>
      <c r="O646" s="1"/>
      <c r="P646" s="1"/>
    </row>
    <row r="647" spans="14:16" x14ac:dyDescent="0.2">
      <c r="N647" s="1"/>
      <c r="O647" s="1"/>
      <c r="P647" s="1"/>
    </row>
    <row r="648" spans="14:16" x14ac:dyDescent="0.2">
      <c r="N648" s="1"/>
      <c r="O648" s="1"/>
      <c r="P648" s="1"/>
    </row>
    <row r="649" spans="14:16" x14ac:dyDescent="0.2">
      <c r="N649" s="1"/>
      <c r="O649" s="1"/>
      <c r="P649" s="1"/>
    </row>
    <row r="650" spans="14:16" x14ac:dyDescent="0.2">
      <c r="N650" s="1"/>
      <c r="O650" s="1"/>
      <c r="P650" s="1"/>
    </row>
    <row r="651" spans="14:16" x14ac:dyDescent="0.2">
      <c r="N651" s="1"/>
      <c r="O651" s="1"/>
      <c r="P651" s="1"/>
    </row>
    <row r="652" spans="14:16" x14ac:dyDescent="0.2">
      <c r="N652" s="1"/>
      <c r="O652" s="1"/>
      <c r="P652" s="1"/>
    </row>
    <row r="653" spans="14:16" x14ac:dyDescent="0.2">
      <c r="N653" s="1"/>
      <c r="O653" s="1"/>
      <c r="P653" s="1"/>
    </row>
    <row r="654" spans="14:16" x14ac:dyDescent="0.2">
      <c r="N654" s="1"/>
      <c r="O654" s="1"/>
      <c r="P654" s="1"/>
    </row>
    <row r="655" spans="14:16" x14ac:dyDescent="0.2">
      <c r="N655" s="1"/>
      <c r="O655" s="1"/>
      <c r="P655" s="1"/>
    </row>
    <row r="656" spans="14:16" x14ac:dyDescent="0.2">
      <c r="N656" s="1"/>
      <c r="O656" s="1"/>
      <c r="P656" s="1"/>
    </row>
    <row r="657" spans="14:16" x14ac:dyDescent="0.2">
      <c r="N657" s="1"/>
      <c r="O657" s="1"/>
      <c r="P657" s="1"/>
    </row>
    <row r="658" spans="14:16" x14ac:dyDescent="0.2">
      <c r="N658" s="1"/>
      <c r="O658" s="1"/>
      <c r="P658" s="1"/>
    </row>
    <row r="659" spans="14:16" x14ac:dyDescent="0.2">
      <c r="N659" s="1"/>
      <c r="O659" s="1"/>
      <c r="P659" s="1"/>
    </row>
    <row r="660" spans="14:16" x14ac:dyDescent="0.2">
      <c r="N660" s="1"/>
      <c r="O660" s="1"/>
      <c r="P660" s="1"/>
    </row>
    <row r="661" spans="14:16" x14ac:dyDescent="0.2">
      <c r="N661" s="1"/>
      <c r="O661" s="1"/>
      <c r="P661" s="1"/>
    </row>
    <row r="662" spans="14:16" x14ac:dyDescent="0.2">
      <c r="N662" s="1"/>
      <c r="O662" s="1"/>
      <c r="P662" s="1"/>
    </row>
    <row r="663" spans="14:16" x14ac:dyDescent="0.2">
      <c r="N663" s="1"/>
      <c r="O663" s="1"/>
      <c r="P663" s="1"/>
    </row>
    <row r="664" spans="14:16" x14ac:dyDescent="0.2">
      <c r="N664" s="1"/>
      <c r="O664" s="1"/>
      <c r="P664" s="1"/>
    </row>
    <row r="665" spans="14:16" x14ac:dyDescent="0.2">
      <c r="N665" s="1"/>
      <c r="O665" s="1"/>
      <c r="P665" s="1"/>
    </row>
    <row r="666" spans="14:16" x14ac:dyDescent="0.2">
      <c r="N666" s="1"/>
      <c r="O666" s="1"/>
      <c r="P666" s="1"/>
    </row>
    <row r="667" spans="14:16" x14ac:dyDescent="0.2">
      <c r="N667" s="1"/>
      <c r="O667" s="1"/>
      <c r="P667" s="1"/>
    </row>
    <row r="668" spans="14:16" x14ac:dyDescent="0.2">
      <c r="N668" s="1"/>
      <c r="O668" s="1"/>
      <c r="P668" s="1"/>
    </row>
    <row r="669" spans="14:16" x14ac:dyDescent="0.2">
      <c r="N669" s="1"/>
      <c r="O669" s="1"/>
      <c r="P669" s="1"/>
    </row>
    <row r="670" spans="14:16" x14ac:dyDescent="0.2">
      <c r="N670" s="1"/>
      <c r="O670" s="1"/>
      <c r="P670" s="1"/>
    </row>
    <row r="671" spans="14:16" x14ac:dyDescent="0.2">
      <c r="N671" s="1"/>
      <c r="O671" s="1"/>
      <c r="P671" s="1"/>
    </row>
    <row r="672" spans="14:16" x14ac:dyDescent="0.2">
      <c r="N672" s="1"/>
      <c r="O672" s="1"/>
      <c r="P672" s="1"/>
    </row>
    <row r="673" spans="14:16" x14ac:dyDescent="0.2">
      <c r="N673" s="1"/>
      <c r="O673" s="1"/>
      <c r="P673" s="1"/>
    </row>
    <row r="674" spans="14:16" x14ac:dyDescent="0.2">
      <c r="N674" s="1"/>
      <c r="O674" s="1"/>
      <c r="P674" s="1"/>
    </row>
    <row r="675" spans="14:16" x14ac:dyDescent="0.2">
      <c r="N675" s="1"/>
      <c r="O675" s="1"/>
      <c r="P675" s="1"/>
    </row>
    <row r="676" spans="14:16" x14ac:dyDescent="0.2">
      <c r="N676" s="1"/>
      <c r="O676" s="1"/>
      <c r="P676" s="1"/>
    </row>
    <row r="677" spans="14:16" x14ac:dyDescent="0.2">
      <c r="N677" s="1"/>
      <c r="O677" s="1"/>
      <c r="P677" s="1"/>
    </row>
    <row r="678" spans="14:16" x14ac:dyDescent="0.2">
      <c r="N678" s="1"/>
      <c r="O678" s="1"/>
      <c r="P678" s="1"/>
    </row>
    <row r="679" spans="14:16" x14ac:dyDescent="0.2">
      <c r="N679" s="1"/>
      <c r="O679" s="1"/>
      <c r="P679" s="1"/>
    </row>
    <row r="680" spans="14:16" x14ac:dyDescent="0.2">
      <c r="N680" s="1"/>
      <c r="O680" s="1"/>
      <c r="P680" s="1"/>
    </row>
    <row r="681" spans="14:16" x14ac:dyDescent="0.2">
      <c r="N681" s="1"/>
      <c r="O681" s="1"/>
      <c r="P681" s="1"/>
    </row>
    <row r="682" spans="14:16" x14ac:dyDescent="0.2">
      <c r="N682" s="1"/>
      <c r="O682" s="1"/>
      <c r="P682" s="1"/>
    </row>
    <row r="683" spans="14:16" x14ac:dyDescent="0.2">
      <c r="N683" s="1"/>
      <c r="O683" s="1"/>
      <c r="P683" s="1"/>
    </row>
    <row r="684" spans="14:16" x14ac:dyDescent="0.2">
      <c r="N684" s="1"/>
      <c r="O684" s="1"/>
      <c r="P684" s="1"/>
    </row>
    <row r="685" spans="14:16" x14ac:dyDescent="0.2">
      <c r="N685" s="1"/>
      <c r="O685" s="1"/>
      <c r="P685" s="1"/>
    </row>
    <row r="686" spans="14:16" x14ac:dyDescent="0.2">
      <c r="N686" s="1"/>
      <c r="O686" s="1"/>
      <c r="P686" s="1"/>
    </row>
    <row r="687" spans="14:16" x14ac:dyDescent="0.2">
      <c r="N687" s="1"/>
      <c r="O687" s="1"/>
      <c r="P687" s="1"/>
    </row>
    <row r="688" spans="14:16" x14ac:dyDescent="0.2">
      <c r="N688" s="1"/>
      <c r="O688" s="1"/>
      <c r="P688" s="1"/>
    </row>
    <row r="689" spans="14:16" x14ac:dyDescent="0.2">
      <c r="N689" s="1"/>
      <c r="O689" s="1"/>
      <c r="P689" s="1"/>
    </row>
    <row r="690" spans="14:16" x14ac:dyDescent="0.2">
      <c r="N690" s="1"/>
      <c r="O690" s="1"/>
      <c r="P690" s="1"/>
    </row>
    <row r="691" spans="14:16" x14ac:dyDescent="0.2">
      <c r="N691" s="1"/>
      <c r="O691" s="1"/>
      <c r="P691" s="1"/>
    </row>
    <row r="692" spans="14:16" x14ac:dyDescent="0.2">
      <c r="N692" s="1"/>
      <c r="O692" s="1"/>
      <c r="P692" s="1"/>
    </row>
    <row r="693" spans="14:16" x14ac:dyDescent="0.2">
      <c r="N693" s="1"/>
      <c r="O693" s="1"/>
      <c r="P693" s="1"/>
    </row>
    <row r="694" spans="14:16" x14ac:dyDescent="0.2">
      <c r="N694" s="1"/>
      <c r="O694" s="1"/>
      <c r="P694" s="1"/>
    </row>
    <row r="695" spans="14:16" x14ac:dyDescent="0.2">
      <c r="N695" s="1"/>
      <c r="O695" s="1"/>
      <c r="P695" s="1"/>
    </row>
    <row r="696" spans="14:16" x14ac:dyDescent="0.2">
      <c r="N696" s="1"/>
      <c r="O696" s="1"/>
      <c r="P696" s="1"/>
    </row>
    <row r="697" spans="14:16" x14ac:dyDescent="0.2">
      <c r="N697" s="1"/>
      <c r="O697" s="1"/>
      <c r="P697" s="1"/>
    </row>
    <row r="698" spans="14:16" x14ac:dyDescent="0.2">
      <c r="N698" s="1"/>
      <c r="O698" s="1"/>
      <c r="P698" s="1"/>
    </row>
    <row r="699" spans="14:16" x14ac:dyDescent="0.2">
      <c r="N699" s="1"/>
      <c r="O699" s="1"/>
      <c r="P699" s="1"/>
    </row>
    <row r="700" spans="14:16" x14ac:dyDescent="0.2">
      <c r="N700" s="1"/>
      <c r="O700" s="1"/>
      <c r="P700" s="1"/>
    </row>
    <row r="701" spans="14:16" x14ac:dyDescent="0.2">
      <c r="N701" s="1"/>
      <c r="O701" s="1"/>
      <c r="P701" s="1"/>
    </row>
    <row r="702" spans="14:16" x14ac:dyDescent="0.2">
      <c r="N702" s="1"/>
      <c r="O702" s="1"/>
      <c r="P702" s="1"/>
    </row>
    <row r="703" spans="14:16" x14ac:dyDescent="0.2">
      <c r="N703" s="1"/>
      <c r="O703" s="1"/>
      <c r="P703" s="1"/>
    </row>
    <row r="704" spans="14:16" x14ac:dyDescent="0.2">
      <c r="N704" s="1"/>
      <c r="O704" s="1"/>
      <c r="P704" s="1"/>
    </row>
    <row r="705" spans="14:16" x14ac:dyDescent="0.2">
      <c r="N705" s="1"/>
      <c r="O705" s="1"/>
      <c r="P705" s="1"/>
    </row>
    <row r="706" spans="14:16" x14ac:dyDescent="0.2">
      <c r="N706" s="1"/>
      <c r="O706" s="1"/>
      <c r="P706" s="1"/>
    </row>
    <row r="707" spans="14:16" x14ac:dyDescent="0.2">
      <c r="N707" s="1"/>
      <c r="O707" s="1"/>
      <c r="P707" s="1"/>
    </row>
    <row r="708" spans="14:16" x14ac:dyDescent="0.2">
      <c r="N708" s="1"/>
      <c r="O708" s="1"/>
      <c r="P708" s="1"/>
    </row>
    <row r="709" spans="14:16" x14ac:dyDescent="0.2">
      <c r="N709" s="1"/>
      <c r="O709" s="1"/>
      <c r="P709" s="1"/>
    </row>
    <row r="710" spans="14:16" x14ac:dyDescent="0.2">
      <c r="N710" s="1"/>
      <c r="O710" s="1"/>
      <c r="P710" s="1"/>
    </row>
    <row r="711" spans="14:16" x14ac:dyDescent="0.2">
      <c r="N711" s="1"/>
      <c r="O711" s="1"/>
      <c r="P711" s="1"/>
    </row>
    <row r="712" spans="14:16" x14ac:dyDescent="0.2">
      <c r="N712" s="1"/>
      <c r="O712" s="1"/>
      <c r="P712" s="1"/>
    </row>
    <row r="713" spans="14:16" x14ac:dyDescent="0.2">
      <c r="N713" s="1"/>
      <c r="O713" s="1"/>
      <c r="P713" s="1"/>
    </row>
    <row r="714" spans="14:16" x14ac:dyDescent="0.2">
      <c r="N714" s="1"/>
      <c r="O714" s="1"/>
      <c r="P714" s="1"/>
    </row>
    <row r="715" spans="14:16" x14ac:dyDescent="0.2">
      <c r="N715" s="1"/>
      <c r="O715" s="1"/>
      <c r="P715" s="1"/>
    </row>
    <row r="716" spans="14:16" x14ac:dyDescent="0.2">
      <c r="N716" s="1"/>
      <c r="O716" s="1"/>
      <c r="P716" s="1"/>
    </row>
    <row r="717" spans="14:16" x14ac:dyDescent="0.2">
      <c r="N717" s="1"/>
      <c r="O717" s="1"/>
      <c r="P717" s="1"/>
    </row>
    <row r="718" spans="14:16" x14ac:dyDescent="0.2">
      <c r="N718" s="1"/>
      <c r="O718" s="1"/>
      <c r="P718" s="1"/>
    </row>
    <row r="719" spans="14:16" x14ac:dyDescent="0.2">
      <c r="N719" s="1"/>
      <c r="O719" s="1"/>
      <c r="P719" s="1"/>
    </row>
    <row r="720" spans="14:16" x14ac:dyDescent="0.2">
      <c r="N720" s="1"/>
      <c r="O720" s="1"/>
      <c r="P720" s="1"/>
    </row>
    <row r="721" spans="14:16" x14ac:dyDescent="0.2">
      <c r="N721" s="1"/>
      <c r="O721" s="1"/>
      <c r="P721" s="1"/>
    </row>
    <row r="722" spans="14:16" x14ac:dyDescent="0.2">
      <c r="N722" s="1"/>
      <c r="O722" s="1"/>
      <c r="P722" s="1"/>
    </row>
    <row r="723" spans="14:16" x14ac:dyDescent="0.2">
      <c r="N723" s="1"/>
      <c r="O723" s="1"/>
      <c r="P723" s="1"/>
    </row>
    <row r="724" spans="14:16" x14ac:dyDescent="0.2">
      <c r="N724" s="1"/>
      <c r="O724" s="1"/>
      <c r="P724" s="1"/>
    </row>
    <row r="725" spans="14:16" x14ac:dyDescent="0.2">
      <c r="N725" s="1"/>
      <c r="O725" s="1"/>
      <c r="P725" s="1"/>
    </row>
    <row r="726" spans="14:16" x14ac:dyDescent="0.2">
      <c r="N726" s="1"/>
      <c r="O726" s="1"/>
      <c r="P726" s="1"/>
    </row>
    <row r="727" spans="14:16" x14ac:dyDescent="0.2">
      <c r="N727" s="1"/>
      <c r="O727" s="1"/>
      <c r="P727" s="1"/>
    </row>
    <row r="728" spans="14:16" x14ac:dyDescent="0.2">
      <c r="N728" s="1"/>
      <c r="O728" s="1"/>
      <c r="P728" s="1"/>
    </row>
    <row r="729" spans="14:16" x14ac:dyDescent="0.2">
      <c r="N729" s="1"/>
      <c r="O729" s="1"/>
      <c r="P729" s="1"/>
    </row>
    <row r="730" spans="14:16" x14ac:dyDescent="0.2">
      <c r="N730" s="1"/>
      <c r="O730" s="1"/>
      <c r="P730" s="1"/>
    </row>
    <row r="731" spans="14:16" x14ac:dyDescent="0.2">
      <c r="N731" s="1"/>
      <c r="O731" s="1"/>
      <c r="P731" s="1"/>
    </row>
    <row r="732" spans="14:16" x14ac:dyDescent="0.2">
      <c r="N732" s="1"/>
      <c r="O732" s="1"/>
      <c r="P732" s="1"/>
    </row>
    <row r="733" spans="14:16" x14ac:dyDescent="0.2">
      <c r="N733" s="1"/>
      <c r="O733" s="1"/>
      <c r="P733" s="1"/>
    </row>
    <row r="734" spans="14:16" x14ac:dyDescent="0.2">
      <c r="N734" s="1"/>
      <c r="O734" s="1"/>
      <c r="P734" s="1"/>
    </row>
    <row r="735" spans="14:16" x14ac:dyDescent="0.2">
      <c r="N735" s="1"/>
      <c r="O735" s="1"/>
      <c r="P735" s="1"/>
    </row>
    <row r="736" spans="14:16" x14ac:dyDescent="0.2">
      <c r="N736" s="1"/>
      <c r="O736" s="1"/>
      <c r="P736" s="1"/>
    </row>
    <row r="737" spans="14:16" x14ac:dyDescent="0.2">
      <c r="N737" s="1"/>
      <c r="O737" s="1"/>
      <c r="P737" s="1"/>
    </row>
    <row r="738" spans="14:16" x14ac:dyDescent="0.2">
      <c r="N738" s="1"/>
      <c r="O738" s="1"/>
      <c r="P738" s="1"/>
    </row>
    <row r="739" spans="14:16" x14ac:dyDescent="0.2">
      <c r="N739" s="1"/>
      <c r="O739" s="1"/>
      <c r="P739" s="1"/>
    </row>
    <row r="740" spans="14:16" x14ac:dyDescent="0.2">
      <c r="N740" s="1"/>
      <c r="O740" s="1"/>
      <c r="P740" s="1"/>
    </row>
    <row r="741" spans="14:16" x14ac:dyDescent="0.2">
      <c r="N741" s="1"/>
      <c r="O741" s="1"/>
      <c r="P741" s="1"/>
    </row>
    <row r="742" spans="14:16" x14ac:dyDescent="0.2">
      <c r="N742" s="1"/>
      <c r="O742" s="1"/>
      <c r="P742" s="1"/>
    </row>
    <row r="743" spans="14:16" x14ac:dyDescent="0.2">
      <c r="N743" s="1"/>
      <c r="O743" s="1"/>
      <c r="P743" s="1"/>
    </row>
    <row r="744" spans="14:16" x14ac:dyDescent="0.2">
      <c r="N744" s="1"/>
      <c r="O744" s="1"/>
      <c r="P744" s="1"/>
    </row>
    <row r="745" spans="14:16" x14ac:dyDescent="0.2">
      <c r="N745" s="1"/>
      <c r="O745" s="1"/>
      <c r="P745" s="1"/>
    </row>
    <row r="746" spans="14:16" x14ac:dyDescent="0.2">
      <c r="N746" s="1"/>
      <c r="O746" s="1"/>
      <c r="P746" s="1"/>
    </row>
    <row r="747" spans="14:16" x14ac:dyDescent="0.2">
      <c r="N747" s="1"/>
      <c r="O747" s="1"/>
      <c r="P747" s="1"/>
    </row>
  </sheetData>
  <mergeCells count="97">
    <mergeCell ref="Q185:R188"/>
    <mergeCell ref="K39:L40"/>
    <mergeCell ref="H156:I156"/>
    <mergeCell ref="H74:I75"/>
    <mergeCell ref="H87:I88"/>
    <mergeCell ref="H52:I52"/>
    <mergeCell ref="H138:I139"/>
    <mergeCell ref="K105:L105"/>
    <mergeCell ref="K108:L108"/>
    <mergeCell ref="H153:I153"/>
    <mergeCell ref="H84:I85"/>
    <mergeCell ref="H166:I167"/>
    <mergeCell ref="K166:L167"/>
    <mergeCell ref="H118:I119"/>
    <mergeCell ref="K118:L119"/>
    <mergeCell ref="K46:L47"/>
    <mergeCell ref="K29:L30"/>
    <mergeCell ref="K26:L27"/>
    <mergeCell ref="K19:L20"/>
    <mergeCell ref="K16:L17"/>
    <mergeCell ref="K94:L95"/>
    <mergeCell ref="K87:L88"/>
    <mergeCell ref="K74:L75"/>
    <mergeCell ref="K67:L68"/>
    <mergeCell ref="K64:L65"/>
    <mergeCell ref="K52:L52"/>
    <mergeCell ref="K77:L78"/>
    <mergeCell ref="K84:L85"/>
    <mergeCell ref="K36:L37"/>
    <mergeCell ref="K55:L55"/>
    <mergeCell ref="H29:I30"/>
    <mergeCell ref="H36:I37"/>
    <mergeCell ref="H39:I40"/>
    <mergeCell ref="H46:I47"/>
    <mergeCell ref="H64:I65"/>
    <mergeCell ref="H16:I17"/>
    <mergeCell ref="H19:I20"/>
    <mergeCell ref="H26:I27"/>
    <mergeCell ref="K3:L3"/>
    <mergeCell ref="B2:C5"/>
    <mergeCell ref="D2:E5"/>
    <mergeCell ref="H6:I6"/>
    <mergeCell ref="K6:L6"/>
    <mergeCell ref="H3:I3"/>
    <mergeCell ref="F2:G5"/>
    <mergeCell ref="D6:E6"/>
    <mergeCell ref="B6:C6"/>
    <mergeCell ref="F6:G6"/>
    <mergeCell ref="B104:C107"/>
    <mergeCell ref="D104:E107"/>
    <mergeCell ref="F104:G107"/>
    <mergeCell ref="H77:I78"/>
    <mergeCell ref="B51:C54"/>
    <mergeCell ref="D51:E54"/>
    <mergeCell ref="F51:G54"/>
    <mergeCell ref="H67:I68"/>
    <mergeCell ref="H105:I105"/>
    <mergeCell ref="B55:C55"/>
    <mergeCell ref="F55:G55"/>
    <mergeCell ref="H55:I55"/>
    <mergeCell ref="D55:E55"/>
    <mergeCell ref="H94:I95"/>
    <mergeCell ref="K153:L153"/>
    <mergeCell ref="B108:C108"/>
    <mergeCell ref="F108:G108"/>
    <mergeCell ref="H108:I108"/>
    <mergeCell ref="A121:L129"/>
    <mergeCell ref="D108:E108"/>
    <mergeCell ref="B152:C155"/>
    <mergeCell ref="D152:E155"/>
    <mergeCell ref="F152:G155"/>
    <mergeCell ref="K138:L139"/>
    <mergeCell ref="K156:L156"/>
    <mergeCell ref="B201:C201"/>
    <mergeCell ref="D201:E201"/>
    <mergeCell ref="F201:G201"/>
    <mergeCell ref="H201:I201"/>
    <mergeCell ref="K201:L201"/>
    <mergeCell ref="B156:C156"/>
    <mergeCell ref="D156:E156"/>
    <mergeCell ref="F156:G156"/>
    <mergeCell ref="K177:L178"/>
    <mergeCell ref="H190:I193"/>
    <mergeCell ref="K190:L193"/>
    <mergeCell ref="H188:I189"/>
    <mergeCell ref="K188:L189"/>
    <mergeCell ref="H177:I178"/>
    <mergeCell ref="K204:L204"/>
    <mergeCell ref="B204:C204"/>
    <mergeCell ref="F204:G204"/>
    <mergeCell ref="H204:I204"/>
    <mergeCell ref="B202:C202"/>
    <mergeCell ref="D202:E202"/>
    <mergeCell ref="F202:G202"/>
    <mergeCell ref="B203:C203"/>
    <mergeCell ref="D203:E203"/>
    <mergeCell ref="F203:G203"/>
  </mergeCells>
  <phoneticPr fontId="11" type="noConversion"/>
  <printOptions horizontalCentered="1"/>
  <pageMargins left="0.39370078740157483" right="0.39370078740157483" top="1.299212598425197" bottom="0.82677165354330717" header="0.55118110236220474" footer="0.51181102362204722"/>
  <pageSetup paperSize="9" orientation="portrait" r:id="rId1"/>
  <headerFooter alignWithMargins="0">
    <oddHeader>&amp;CObjem prostředků na platy a ostatní platby za provedenou práci (limit mzdových nákladů) a počty zaměstnanců na roky 2025 - 2027
&amp;R
Tabulka č.5
Strana &amp;P</oddHeader>
  </headerFooter>
  <rowBreaks count="4" manualBreakCount="4">
    <brk id="49" max="16383" man="1"/>
    <brk id="100" max="11" man="1"/>
    <brk id="147" max="11" man="1"/>
    <brk id="198" max="16383" man="1"/>
  </rowBreaks>
  <colBreaks count="1" manualBreakCount="1">
    <brk id="12" max="2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 pro r. 2025-SS+OSS+PO</vt:lpstr>
      <vt:lpstr>'Tabulky pro r. 2025-SS+OSS+PO'!Oblast_tisku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Monika Machová</dc:creator>
  <cp:lastModifiedBy>Heimerle Ondřej Ing.</cp:lastModifiedBy>
  <cp:lastPrinted>2024-10-16T12:14:19Z</cp:lastPrinted>
  <dcterms:created xsi:type="dcterms:W3CDTF">2003-09-16T08:47:42Z</dcterms:created>
  <dcterms:modified xsi:type="dcterms:W3CDTF">2024-10-16T12:14:24Z</dcterms:modified>
</cp:coreProperties>
</file>