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nt\O410\Odd. 413\Návrh rozpočtu\2025 - Návrh rozpočtu\PSP\"/>
    </mc:Choice>
  </mc:AlternateContent>
  <xr:revisionPtr revIDLastSave="0" documentId="13_ncr:1_{BB68ED56-18F9-437A-A0F1-095CBED50C15}" xr6:coauthVersionLast="47" xr6:coauthVersionMax="47" xr10:uidLastSave="{00000000-0000-0000-0000-000000000000}"/>
  <bookViews>
    <workbookView xWindow="28680" yWindow="-120" windowWidth="29040" windowHeight="17520" activeTab="12" xr2:uid="{55D16E1D-D369-4AE1-99F5-65A0D6AFD9A6}"/>
  </bookViews>
  <sheets>
    <sheet name="Sumář" sheetId="9" r:id="rId1"/>
    <sheet name="1" sheetId="7" r:id="rId2"/>
    <sheet name="2" sheetId="2" r:id="rId3"/>
    <sheet name="3" sheetId="4" r:id="rId4"/>
    <sheet name="4" sheetId="3" r:id="rId5"/>
    <sheet name="5" sheetId="8" r:id="rId6"/>
    <sheet name="6" sheetId="15" r:id="rId7"/>
    <sheet name="7" sheetId="6" r:id="rId8"/>
    <sheet name="8" sheetId="10" r:id="rId9"/>
    <sheet name="9" sheetId="14" r:id="rId10"/>
    <sheet name="10" sheetId="13" r:id="rId11"/>
    <sheet name="11" sheetId="12" r:id="rId12"/>
    <sheet name="12" sheetId="11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C22" i="9" s="1"/>
  <c r="D21" i="9"/>
  <c r="F21" i="9" s="1"/>
  <c r="D20" i="9"/>
  <c r="F20" i="9" s="1"/>
  <c r="D19" i="9"/>
  <c r="F19" i="9" s="1"/>
  <c r="D18" i="9"/>
  <c r="F18" i="9" s="1"/>
  <c r="E17" i="9"/>
  <c r="F17" i="9" s="1"/>
  <c r="E16" i="9"/>
  <c r="F16" i="9" s="1"/>
  <c r="E15" i="9"/>
  <c r="F15" i="9" s="1"/>
  <c r="E14" i="9"/>
  <c r="F14" i="9" s="1"/>
  <c r="E13" i="9"/>
  <c r="F13" i="9" s="1"/>
  <c r="E12" i="9"/>
  <c r="F12" i="9" s="1"/>
  <c r="E11" i="9"/>
  <c r="F11" i="9" s="1"/>
  <c r="E10" i="9"/>
  <c r="F10" i="9" s="1"/>
  <c r="C11" i="14"/>
  <c r="D11" i="14" s="1"/>
  <c r="D10" i="14"/>
  <c r="D9" i="14"/>
  <c r="C10" i="13"/>
  <c r="D10" i="13" s="1"/>
  <c r="D9" i="13"/>
  <c r="C10" i="11"/>
  <c r="D10" i="11" s="1"/>
  <c r="D9" i="11"/>
  <c r="C11" i="10"/>
  <c r="D11" i="10" s="1"/>
  <c r="D10" i="10"/>
  <c r="D9" i="10"/>
  <c r="C10" i="12"/>
  <c r="D10" i="12" s="1"/>
  <c r="D9" i="12"/>
  <c r="D9" i="6"/>
  <c r="C10" i="6"/>
  <c r="D10" i="6" s="1"/>
  <c r="D17" i="15"/>
  <c r="C17" i="15"/>
  <c r="E16" i="15"/>
  <c r="E15" i="15"/>
  <c r="E14" i="15"/>
  <c r="E13" i="15"/>
  <c r="E12" i="15"/>
  <c r="E11" i="15"/>
  <c r="E10" i="15"/>
  <c r="E9" i="15"/>
  <c r="D22" i="9" l="1"/>
  <c r="E22" i="9"/>
  <c r="F9" i="9"/>
  <c r="E17" i="15"/>
  <c r="F22" i="9" l="1"/>
</calcChain>
</file>

<file path=xl/sharedStrings.xml><?xml version="1.0" encoding="utf-8"?>
<sst xmlns="http://schemas.openxmlformats.org/spreadsheetml/2006/main" count="297" uniqueCount="58">
  <si>
    <t>Paragraf</t>
  </si>
  <si>
    <t>Výsledek</t>
  </si>
  <si>
    <t>PVS</t>
  </si>
  <si>
    <t>Rozpočtová položka</t>
  </si>
  <si>
    <t>1361</t>
  </si>
  <si>
    <t>Příjem ze správních poplatků</t>
  </si>
  <si>
    <t>2123</t>
  </si>
  <si>
    <t>Příjem z ostatních odvodů příspěvkových organizací</t>
  </si>
  <si>
    <t>2125</t>
  </si>
  <si>
    <t>Příjem z převodů z fondů státních podniků do stát. rozpočtu</t>
  </si>
  <si>
    <t>2132</t>
  </si>
  <si>
    <t>Příjem z pronájm n. pachtu ost. nemov. věcí a jejich částí</t>
  </si>
  <si>
    <t>2133</t>
  </si>
  <si>
    <t>Příjem z pronájmu nebo pachtu movitých věcí</t>
  </si>
  <si>
    <t>2212</t>
  </si>
  <si>
    <t>Příjem sankčních plateb přijatých od jiných osob</t>
  </si>
  <si>
    <t>2229</t>
  </si>
  <si>
    <t>Ostatní přijaté vratky transferů a podobné příjmy</t>
  </si>
  <si>
    <t>2329</t>
  </si>
  <si>
    <t>Ostatní nedaňové příjmy jinde nezařazené</t>
  </si>
  <si>
    <t>4118</t>
  </si>
  <si>
    <t>Neinvestiční převody z Národního fondu</t>
  </si>
  <si>
    <t>4153</t>
  </si>
  <si>
    <t>Neinvestiční transfery přijaté od Evropské unie</t>
  </si>
  <si>
    <t>4218</t>
  </si>
  <si>
    <t>Investiční převody z Národního fondu</t>
  </si>
  <si>
    <t>4233</t>
  </si>
  <si>
    <t>Investiční transfery přijaté od Evropské unie</t>
  </si>
  <si>
    <t>Celkový výsledek</t>
  </si>
  <si>
    <t>327 Ministerstvo dopravy</t>
  </si>
  <si>
    <t>2111</t>
  </si>
  <si>
    <t>Příjem z poskytování služeb, výrobků, prací, výkonů a práv</t>
  </si>
  <si>
    <t>Rok:</t>
  </si>
  <si>
    <t>Kapitola:</t>
  </si>
  <si>
    <t>Název listu:</t>
  </si>
  <si>
    <t>Sumář</t>
  </si>
  <si>
    <t>Příjmy státního rozpočtu (v Kč)</t>
  </si>
  <si>
    <t>SR</t>
  </si>
  <si>
    <t>EU</t>
  </si>
  <si>
    <t>1010010010</t>
  </si>
  <si>
    <t>1030010010</t>
  </si>
  <si>
    <t>1030040010</t>
  </si>
  <si>
    <t>SR + EU</t>
  </si>
  <si>
    <t>x</t>
  </si>
  <si>
    <t>Zdroj</t>
  </si>
  <si>
    <t>1100000</t>
  </si>
  <si>
    <t>Úřad pro civilní letectví</t>
  </si>
  <si>
    <t>Dopravní a energetický stavební úřad</t>
  </si>
  <si>
    <t>Ředitelství vodních cest České republiky</t>
  </si>
  <si>
    <t>Drážní úřad</t>
  </si>
  <si>
    <t>Státní plavební správa</t>
  </si>
  <si>
    <t xml:space="preserve">Ústřední orgán MD </t>
  </si>
  <si>
    <t>Ústřední orgán MD, Program Doprava - ERDF 2021+</t>
  </si>
  <si>
    <t>Ústřední orgán MD, Program Doprava - CF 2021+</t>
  </si>
  <si>
    <t>Ústřední orgán MD, KoP, Nástroj pro propojení Evropy (CEF) 2021+</t>
  </si>
  <si>
    <t>Ústřední orgán MD, KoP, Horizont Evropa</t>
  </si>
  <si>
    <t>Ústřední orgán MD, NPO, Systémová podpora veřejných investic</t>
  </si>
  <si>
    <t>Ústřední orgán MD, KoP, Kosmický program 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</si>
</sst>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\-#,##0;#,##0;@"/>
    <numFmt numFmtId="165" formatCode=";;"/>
  </numFmts>
  <fonts count="22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4">
    <xf numFmtId="0" fontId="0" fillId="0" borderId="0" xfId="0"/>
    <xf numFmtId="0" fontId="18" fillId="0" borderId="0" xfId="0" applyFont="1" applyAlignment="1">
      <alignment wrapText="1"/>
    </xf>
    <xf numFmtId="0" fontId="18" fillId="0" borderId="0" xfId="0" applyFont="1"/>
    <xf numFmtId="49" fontId="20" fillId="0" borderId="0" xfId="0" applyNumberFormat="1" applyFont="1" applyAlignment="1">
      <alignment horizontal="left"/>
    </xf>
    <xf numFmtId="0" fontId="18" fillId="0" borderId="0" xfId="0" applyFont="1" applyAlignment="1">
      <alignment horizontal="left" vertical="center" wrapText="1"/>
    </xf>
    <xf numFmtId="165" fontId="19" fillId="0" borderId="0" xfId="0" applyNumberFormat="1" applyFont="1" applyAlignment="1">
      <alignment vertical="center" wrapText="1"/>
    </xf>
    <xf numFmtId="0" fontId="18" fillId="0" borderId="0" xfId="0" applyFont="1" applyAlignment="1">
      <alignment horizontal="left" vertical="center"/>
    </xf>
    <xf numFmtId="49" fontId="19" fillId="0" borderId="0" xfId="0" applyNumberFormat="1" applyFont="1" applyAlignment="1">
      <alignment vertical="center" wrapText="1"/>
    </xf>
    <xf numFmtId="0" fontId="18" fillId="0" borderId="0" xfId="0" applyFont="1" applyAlignment="1">
      <alignment vertical="center"/>
    </xf>
    <xf numFmtId="49" fontId="20" fillId="0" borderId="11" xfId="0" applyNumberFormat="1" applyFont="1" applyBorder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164" fontId="20" fillId="0" borderId="14" xfId="0" applyNumberFormat="1" applyFont="1" applyBorder="1" applyAlignment="1">
      <alignment horizontal="right" vertical="center" wrapText="1"/>
    </xf>
    <xf numFmtId="164" fontId="20" fillId="0" borderId="12" xfId="0" applyNumberFormat="1" applyFont="1" applyBorder="1" applyAlignment="1">
      <alignment horizontal="right" vertical="center" wrapText="1"/>
    </xf>
    <xf numFmtId="164" fontId="20" fillId="0" borderId="10" xfId="0" applyNumberFormat="1" applyFont="1" applyBorder="1" applyAlignment="1">
      <alignment horizontal="right" vertical="center" wrapText="1"/>
    </xf>
    <xf numFmtId="49" fontId="20" fillId="0" borderId="18" xfId="0" applyNumberFormat="1" applyFont="1" applyBorder="1" applyAlignment="1">
      <alignment horizontal="center" vertical="center" wrapText="1"/>
    </xf>
    <xf numFmtId="49" fontId="20" fillId="0" borderId="19" xfId="0" applyNumberFormat="1" applyFont="1" applyBorder="1" applyAlignment="1">
      <alignment horizontal="center" vertical="center" wrapText="1"/>
    </xf>
    <xf numFmtId="49" fontId="19" fillId="0" borderId="20" xfId="0" applyNumberFormat="1" applyFont="1" applyBorder="1" applyAlignment="1">
      <alignment horizontal="center" vertical="center" wrapText="1"/>
    </xf>
    <xf numFmtId="0" fontId="19" fillId="0" borderId="21" xfId="0" applyFont="1" applyBorder="1" applyAlignment="1">
      <alignment horizontal="right" vertical="center" wrapText="1"/>
    </xf>
    <xf numFmtId="164" fontId="19" fillId="0" borderId="19" xfId="0" applyNumberFormat="1" applyFont="1" applyBorder="1" applyAlignment="1">
      <alignment horizontal="right" vertical="center" wrapText="1"/>
    </xf>
    <xf numFmtId="164" fontId="20" fillId="0" borderId="23" xfId="0" applyNumberFormat="1" applyFont="1" applyBorder="1" applyAlignment="1">
      <alignment horizontal="right" vertical="center" wrapText="1"/>
    </xf>
    <xf numFmtId="49" fontId="19" fillId="0" borderId="13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right" vertical="center" wrapText="1"/>
    </xf>
    <xf numFmtId="164" fontId="19" fillId="0" borderId="12" xfId="0" applyNumberFormat="1" applyFont="1" applyBorder="1" applyAlignment="1">
      <alignment horizontal="right" vertical="center" wrapText="1"/>
    </xf>
    <xf numFmtId="164" fontId="19" fillId="0" borderId="14" xfId="0" applyNumberFormat="1" applyFont="1" applyBorder="1" applyAlignment="1">
      <alignment horizontal="right" vertical="center" wrapText="1"/>
    </xf>
    <xf numFmtId="0" fontId="19" fillId="0" borderId="15" xfId="0" applyFont="1" applyBorder="1" applyAlignment="1">
      <alignment horizontal="right" vertical="center" wrapText="1"/>
    </xf>
    <xf numFmtId="49" fontId="20" fillId="0" borderId="18" xfId="0" applyNumberFormat="1" applyFont="1" applyBorder="1" applyAlignment="1">
      <alignment horizontal="right" vertical="center" wrapText="1"/>
    </xf>
    <xf numFmtId="49" fontId="20" fillId="0" borderId="19" xfId="0" applyNumberFormat="1" applyFont="1" applyBorder="1" applyAlignment="1">
      <alignment horizontal="right" vertical="center" wrapText="1"/>
    </xf>
    <xf numFmtId="49" fontId="19" fillId="0" borderId="21" xfId="0" applyNumberFormat="1" applyFont="1" applyBorder="1" applyAlignment="1">
      <alignment horizontal="left" vertical="center" wrapText="1"/>
    </xf>
    <xf numFmtId="49" fontId="19" fillId="0" borderId="19" xfId="0" applyNumberFormat="1" applyFont="1" applyBorder="1" applyAlignment="1">
      <alignment horizontal="left" vertical="center" wrapText="1"/>
    </xf>
    <xf numFmtId="49" fontId="19" fillId="0" borderId="22" xfId="0" applyNumberFormat="1" applyFont="1" applyBorder="1" applyAlignment="1">
      <alignment horizontal="left" vertical="center" wrapText="1"/>
    </xf>
    <xf numFmtId="49" fontId="19" fillId="0" borderId="13" xfId="0" applyNumberFormat="1" applyFont="1" applyBorder="1" applyAlignment="1">
      <alignment horizontal="left" vertical="center" wrapText="1"/>
    </xf>
    <xf numFmtId="49" fontId="20" fillId="0" borderId="11" xfId="0" applyNumberFormat="1" applyFont="1" applyBorder="1" applyAlignment="1">
      <alignment horizontal="right" vertical="center" wrapText="1"/>
    </xf>
    <xf numFmtId="49" fontId="20" fillId="0" borderId="12" xfId="0" applyNumberFormat="1" applyFont="1" applyBorder="1" applyAlignment="1">
      <alignment horizontal="righ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49" fontId="20" fillId="0" borderId="22" xfId="0" applyNumberFormat="1" applyFont="1" applyBorder="1" applyAlignment="1">
      <alignment horizontal="center" vertical="center" wrapText="1"/>
    </xf>
    <xf numFmtId="49" fontId="20" fillId="0" borderId="15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28" xfId="0" applyNumberFormat="1" applyFont="1" applyBorder="1" applyAlignment="1">
      <alignment horizontal="center" vertical="center" wrapText="1"/>
    </xf>
    <xf numFmtId="49" fontId="20" fillId="0" borderId="24" xfId="0" applyNumberFormat="1" applyFont="1" applyBorder="1" applyAlignment="1">
      <alignment horizontal="right" vertical="center" wrapText="1"/>
    </xf>
    <xf numFmtId="49" fontId="20" fillId="0" borderId="26" xfId="0" applyNumberFormat="1" applyFont="1" applyBorder="1" applyAlignment="1">
      <alignment horizontal="center" vertical="center" wrapText="1"/>
    </xf>
    <xf numFmtId="164" fontId="19" fillId="0" borderId="14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left" vertical="center" wrapText="1"/>
    </xf>
    <xf numFmtId="3" fontId="19" fillId="0" borderId="21" xfId="0" applyNumberFormat="1" applyFont="1" applyBorder="1" applyAlignment="1">
      <alignment horizontal="right" vertical="center" wrapText="1"/>
    </xf>
    <xf numFmtId="3" fontId="19" fillId="0" borderId="14" xfId="0" applyNumberFormat="1" applyFont="1" applyBorder="1" applyAlignment="1">
      <alignment horizontal="right" vertical="center" wrapText="1"/>
    </xf>
    <xf numFmtId="3" fontId="19" fillId="0" borderId="19" xfId="0" applyNumberFormat="1" applyFont="1" applyBorder="1" applyAlignment="1">
      <alignment horizontal="right" vertical="center" wrapText="1"/>
    </xf>
    <xf numFmtId="3" fontId="19" fillId="0" borderId="12" xfId="0" applyNumberFormat="1" applyFont="1" applyBorder="1" applyAlignment="1">
      <alignment horizontal="right" vertical="center" wrapText="1"/>
    </xf>
    <xf numFmtId="3" fontId="20" fillId="0" borderId="23" xfId="0" applyNumberFormat="1" applyFont="1" applyBorder="1" applyAlignment="1">
      <alignment horizontal="right" vertical="center" wrapText="1"/>
    </xf>
    <xf numFmtId="3" fontId="20" fillId="0" borderId="10" xfId="0" applyNumberFormat="1" applyFont="1" applyBorder="1" applyAlignment="1">
      <alignment horizontal="right" vertical="center" wrapText="1"/>
    </xf>
    <xf numFmtId="3" fontId="20" fillId="0" borderId="28" xfId="0" applyNumberFormat="1" applyFont="1" applyBorder="1" applyAlignment="1">
      <alignment horizontal="right" vertical="center" wrapText="1"/>
    </xf>
    <xf numFmtId="3" fontId="19" fillId="0" borderId="22" xfId="0" applyNumberFormat="1" applyFont="1" applyBorder="1" applyAlignment="1">
      <alignment horizontal="right" vertical="center" wrapText="1"/>
    </xf>
    <xf numFmtId="3" fontId="19" fillId="0" borderId="15" xfId="0" applyNumberFormat="1" applyFont="1" applyBorder="1" applyAlignment="1">
      <alignment horizontal="right" vertical="center" wrapText="1"/>
    </xf>
    <xf numFmtId="164" fontId="19" fillId="0" borderId="33" xfId="0" applyNumberFormat="1" applyFont="1" applyBorder="1" applyAlignment="1">
      <alignment horizontal="center" vertical="center" wrapText="1"/>
    </xf>
    <xf numFmtId="0" fontId="19" fillId="0" borderId="33" xfId="0" applyFont="1" applyBorder="1" applyAlignment="1">
      <alignment horizontal="left" vertical="center" wrapText="1"/>
    </xf>
    <xf numFmtId="49" fontId="19" fillId="0" borderId="24" xfId="0" applyNumberFormat="1" applyFont="1" applyBorder="1" applyAlignment="1">
      <alignment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164" fontId="20" fillId="0" borderId="32" xfId="0" applyNumberFormat="1" applyFont="1" applyBorder="1" applyAlignment="1">
      <alignment horizontal="right" vertical="center" wrapText="1"/>
    </xf>
    <xf numFmtId="3" fontId="19" fillId="0" borderId="0" xfId="0" applyNumberFormat="1" applyFont="1" applyAlignment="1">
      <alignment horizontal="right" vertical="center" wrapText="1"/>
    </xf>
    <xf numFmtId="49" fontId="20" fillId="0" borderId="11" xfId="0" applyNumberFormat="1" applyFont="1" applyBorder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 wrapText="1"/>
    </xf>
    <xf numFmtId="49" fontId="19" fillId="0" borderId="24" xfId="0" applyNumberFormat="1" applyFont="1" applyBorder="1" applyAlignment="1">
      <alignment horizontal="left" vertical="center" wrapText="1"/>
    </xf>
    <xf numFmtId="49" fontId="19" fillId="0" borderId="25" xfId="0" applyNumberFormat="1" applyFont="1" applyBorder="1" applyAlignment="1">
      <alignment horizontal="left" vertical="center" wrapText="1"/>
    </xf>
    <xf numFmtId="49" fontId="20" fillId="0" borderId="26" xfId="0" applyNumberFormat="1" applyFont="1" applyBorder="1" applyAlignment="1">
      <alignment horizontal="left" vertical="center" wrapText="1"/>
    </xf>
    <xf numFmtId="49" fontId="20" fillId="0" borderId="28" xfId="0" applyNumberFormat="1" applyFont="1" applyBorder="1" applyAlignment="1">
      <alignment horizontal="left" vertical="center" wrapText="1"/>
    </xf>
    <xf numFmtId="49" fontId="18" fillId="0" borderId="11" xfId="0" applyNumberFormat="1" applyFont="1" applyBorder="1" applyAlignment="1">
      <alignment horizontal="left" vertical="center" wrapText="1"/>
    </xf>
    <xf numFmtId="49" fontId="18" fillId="0" borderId="12" xfId="0" applyNumberFormat="1" applyFont="1" applyBorder="1" applyAlignment="1">
      <alignment horizontal="left" vertical="center" wrapText="1"/>
    </xf>
    <xf numFmtId="49" fontId="20" fillId="0" borderId="31" xfId="0" applyNumberFormat="1" applyFont="1" applyBorder="1" applyAlignment="1">
      <alignment horizontal="center" vertical="center" wrapText="1"/>
    </xf>
    <xf numFmtId="49" fontId="20" fillId="0" borderId="14" xfId="0" applyNumberFormat="1" applyFont="1" applyBorder="1" applyAlignment="1">
      <alignment horizontal="center" vertical="center" wrapText="1"/>
    </xf>
    <xf numFmtId="49" fontId="20" fillId="0" borderId="32" xfId="0" applyNumberFormat="1" applyFont="1" applyBorder="1" applyAlignment="1">
      <alignment horizontal="center" vertical="center" wrapText="1"/>
    </xf>
    <xf numFmtId="0" fontId="20" fillId="0" borderId="26" xfId="0" applyFont="1" applyBorder="1" applyAlignment="1">
      <alignment horizontal="left" vertical="center" wrapText="1"/>
    </xf>
    <xf numFmtId="0" fontId="20" fillId="0" borderId="28" xfId="0" applyFont="1" applyBorder="1" applyAlignment="1">
      <alignment horizontal="left" vertical="center" wrapText="1"/>
    </xf>
    <xf numFmtId="49" fontId="20" fillId="0" borderId="16" xfId="0" applyNumberFormat="1" applyFont="1" applyBorder="1" applyAlignment="1">
      <alignment horizontal="left" vertical="center" wrapText="1"/>
    </xf>
    <xf numFmtId="49" fontId="20" fillId="0" borderId="17" xfId="0" applyNumberFormat="1" applyFont="1" applyBorder="1" applyAlignment="1">
      <alignment horizontal="left" vertical="center" wrapText="1"/>
    </xf>
    <xf numFmtId="3" fontId="20" fillId="0" borderId="29" xfId="0" applyNumberFormat="1" applyFont="1" applyBorder="1" applyAlignment="1">
      <alignment horizontal="right" vertical="center" wrapText="1"/>
    </xf>
    <xf numFmtId="3" fontId="20" fillId="0" borderId="30" xfId="0" applyNumberFormat="1" applyFont="1" applyBorder="1" applyAlignment="1">
      <alignment horizontal="right" vertical="center" wrapText="1"/>
    </xf>
    <xf numFmtId="3" fontId="20" fillId="0" borderId="27" xfId="0" applyNumberFormat="1" applyFont="1" applyBorder="1" applyAlignment="1">
      <alignment horizontal="right" vertical="center" wrapText="1"/>
    </xf>
    <xf numFmtId="3" fontId="20" fillId="0" borderId="14" xfId="0" applyNumberFormat="1" applyFont="1" applyBorder="1" applyAlignment="1">
      <alignment horizontal="right" vertical="center" wrapText="1"/>
    </xf>
    <xf numFmtId="3" fontId="20" fillId="0" borderId="15" xfId="0" applyNumberFormat="1" applyFont="1" applyBorder="1" applyAlignment="1">
      <alignment horizontal="right" vertical="center" wrapText="1"/>
    </xf>
    <xf numFmtId="3" fontId="20" fillId="0" borderId="33" xfId="0" applyNumberFormat="1" applyFont="1" applyBorder="1" applyAlignment="1">
      <alignment horizontal="right" vertical="center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75943-4910-42D9-A819-02F94F47DE4E}">
  <dimension ref="A1:G22"/>
  <sheetViews>
    <sheetView zoomScaleNormal="100" workbookViewId="0"/>
  </sheetViews>
  <sheetFormatPr defaultRowHeight="15" x14ac:dyDescent="0.25"/>
  <cols>
    <col min="1" max="1" width="11" customWidth="1"/>
    <col min="2" max="2" width="40.85546875" customWidth="1"/>
    <col min="3" max="6" width="14.42578125" customWidth="1"/>
  </cols>
  <sheetData>
    <row r="1" spans="1:7" ht="16.5" customHeight="1" x14ac:dyDescent="0.25">
      <c r="A1" s="4" t="s">
        <v>32</v>
      </c>
      <c r="B1" s="6">
        <v>2025</v>
      </c>
      <c r="C1" s="2"/>
      <c r="D1" s="2"/>
      <c r="E1" s="2"/>
      <c r="F1" s="2"/>
      <c r="G1" s="2"/>
    </row>
    <row r="2" spans="1:7" ht="16.5" customHeight="1" x14ac:dyDescent="0.25">
      <c r="A2" s="5" t="s">
        <v>33</v>
      </c>
      <c r="B2" s="7" t="s">
        <v>29</v>
      </c>
      <c r="C2" s="2"/>
      <c r="D2" s="2"/>
      <c r="E2" s="2"/>
      <c r="F2" s="2"/>
      <c r="G2" s="2"/>
    </row>
    <row r="3" spans="1:7" ht="16.5" customHeight="1" x14ac:dyDescent="0.25">
      <c r="A3" s="4" t="s">
        <v>34</v>
      </c>
      <c r="B3" s="8" t="s">
        <v>35</v>
      </c>
      <c r="C3" s="2"/>
      <c r="D3" s="2"/>
      <c r="E3" s="2"/>
      <c r="F3" s="2"/>
      <c r="G3" s="2"/>
    </row>
    <row r="4" spans="1:7" ht="16.5" customHeight="1" x14ac:dyDescent="0.25">
      <c r="A4" s="1"/>
      <c r="B4" s="2"/>
      <c r="C4" s="2"/>
      <c r="D4" s="2"/>
      <c r="E4" s="2"/>
      <c r="F4" s="2"/>
      <c r="G4" s="2"/>
    </row>
    <row r="5" spans="1:7" ht="16.5" customHeight="1" thickBot="1" x14ac:dyDescent="0.3">
      <c r="A5" s="3" t="s">
        <v>36</v>
      </c>
      <c r="B5" s="2"/>
      <c r="C5" s="2"/>
      <c r="D5" s="2"/>
      <c r="E5" s="2"/>
      <c r="F5" s="2"/>
      <c r="G5" s="2"/>
    </row>
    <row r="6" spans="1:7" ht="16.5" customHeight="1" x14ac:dyDescent="0.25">
      <c r="A6" s="69"/>
      <c r="B6" s="26" t="s">
        <v>0</v>
      </c>
      <c r="C6" s="9" t="s">
        <v>43</v>
      </c>
      <c r="D6" s="9" t="s">
        <v>43</v>
      </c>
      <c r="E6" s="15" t="s">
        <v>43</v>
      </c>
      <c r="F6" s="63" t="s">
        <v>1</v>
      </c>
      <c r="G6" s="2"/>
    </row>
    <row r="7" spans="1:7" ht="16.5" customHeight="1" x14ac:dyDescent="0.25">
      <c r="A7" s="70"/>
      <c r="B7" s="27" t="s">
        <v>2</v>
      </c>
      <c r="C7" s="10" t="s">
        <v>39</v>
      </c>
      <c r="D7" s="10" t="s">
        <v>40</v>
      </c>
      <c r="E7" s="16" t="s">
        <v>41</v>
      </c>
      <c r="F7" s="64"/>
      <c r="G7" s="2"/>
    </row>
    <row r="8" spans="1:7" ht="16.5" customHeight="1" thickBot="1" x14ac:dyDescent="0.3">
      <c r="A8" s="65" t="s">
        <v>3</v>
      </c>
      <c r="B8" s="66"/>
      <c r="C8" s="21" t="s">
        <v>37</v>
      </c>
      <c r="D8" s="21" t="s">
        <v>38</v>
      </c>
      <c r="E8" s="17" t="s">
        <v>37</v>
      </c>
      <c r="F8" s="11" t="s">
        <v>42</v>
      </c>
      <c r="G8" s="2"/>
    </row>
    <row r="9" spans="1:7" ht="16.5" customHeight="1" x14ac:dyDescent="0.25">
      <c r="A9" s="36" t="s">
        <v>4</v>
      </c>
      <c r="B9" s="28" t="s">
        <v>5</v>
      </c>
      <c r="C9" s="24">
        <f>'6'!C9+'1'!C9+'2'!C9+'3'!C9+'5'!C9</f>
        <v>225000000</v>
      </c>
      <c r="D9" s="49"/>
      <c r="E9" s="18"/>
      <c r="F9" s="12">
        <f>SUM(C9:E9)</f>
        <v>225000000</v>
      </c>
      <c r="G9" s="2"/>
    </row>
    <row r="10" spans="1:7" ht="26.25" customHeight="1" x14ac:dyDescent="0.25">
      <c r="A10" s="37" t="s">
        <v>30</v>
      </c>
      <c r="B10" s="29" t="s">
        <v>31</v>
      </c>
      <c r="C10" s="22"/>
      <c r="D10" s="51"/>
      <c r="E10" s="51">
        <f>'1'!D10+'4'!C9</f>
        <v>50800000</v>
      </c>
      <c r="F10" s="12">
        <f t="shared" ref="F10:F22" si="0">SUM(C10:E10)</f>
        <v>50800000</v>
      </c>
      <c r="G10" s="2"/>
    </row>
    <row r="11" spans="1:7" ht="26.25" customHeight="1" x14ac:dyDescent="0.25">
      <c r="A11" s="37" t="s">
        <v>6</v>
      </c>
      <c r="B11" s="29" t="s">
        <v>7</v>
      </c>
      <c r="C11" s="22"/>
      <c r="D11" s="51"/>
      <c r="E11" s="19">
        <f>'6'!D10</f>
        <v>32000000</v>
      </c>
      <c r="F11" s="12">
        <f t="shared" si="0"/>
        <v>32000000</v>
      </c>
      <c r="G11" s="2"/>
    </row>
    <row r="12" spans="1:7" ht="26.25" customHeight="1" x14ac:dyDescent="0.25">
      <c r="A12" s="37" t="s">
        <v>8</v>
      </c>
      <c r="B12" s="29" t="s">
        <v>9</v>
      </c>
      <c r="C12" s="22"/>
      <c r="D12" s="51"/>
      <c r="E12" s="19">
        <f>'6'!D11</f>
        <v>800000000</v>
      </c>
      <c r="F12" s="12">
        <f t="shared" si="0"/>
        <v>800000000</v>
      </c>
      <c r="G12" s="2"/>
    </row>
    <row r="13" spans="1:7" ht="26.25" customHeight="1" x14ac:dyDescent="0.25">
      <c r="A13" s="37" t="s">
        <v>10</v>
      </c>
      <c r="B13" s="29" t="s">
        <v>11</v>
      </c>
      <c r="C13" s="22"/>
      <c r="D13" s="51"/>
      <c r="E13" s="19">
        <f>'6'!D12+'2'!D10+'4'!C10</f>
        <v>32115000</v>
      </c>
      <c r="F13" s="12">
        <f t="shared" si="0"/>
        <v>32115000</v>
      </c>
      <c r="G13" s="2"/>
    </row>
    <row r="14" spans="1:7" ht="16.5" customHeight="1" x14ac:dyDescent="0.25">
      <c r="A14" s="37" t="s">
        <v>12</v>
      </c>
      <c r="B14" s="29" t="s">
        <v>13</v>
      </c>
      <c r="C14" s="22"/>
      <c r="D14" s="51"/>
      <c r="E14" s="19">
        <f>'6'!D13</f>
        <v>517000</v>
      </c>
      <c r="F14" s="12">
        <f t="shared" si="0"/>
        <v>517000</v>
      </c>
      <c r="G14" s="2"/>
    </row>
    <row r="15" spans="1:7" ht="16.5" customHeight="1" x14ac:dyDescent="0.25">
      <c r="A15" s="37" t="s">
        <v>14</v>
      </c>
      <c r="B15" s="29" t="s">
        <v>15</v>
      </c>
      <c r="C15" s="22"/>
      <c r="D15" s="51"/>
      <c r="E15" s="19">
        <f>'6'!D14+'1'!D11+'3'!D10</f>
        <v>1068000</v>
      </c>
      <c r="F15" s="12">
        <f t="shared" si="0"/>
        <v>1068000</v>
      </c>
      <c r="G15" s="2"/>
    </row>
    <row r="16" spans="1:7" ht="16.5" customHeight="1" x14ac:dyDescent="0.25">
      <c r="A16" s="37" t="s">
        <v>16</v>
      </c>
      <c r="B16" s="29" t="s">
        <v>17</v>
      </c>
      <c r="C16" s="22"/>
      <c r="D16" s="51"/>
      <c r="E16" s="19">
        <f>'6'!D15</f>
        <v>25000000</v>
      </c>
      <c r="F16" s="12">
        <f t="shared" si="0"/>
        <v>25000000</v>
      </c>
      <c r="G16" s="2"/>
    </row>
    <row r="17" spans="1:7" ht="16.5" customHeight="1" x14ac:dyDescent="0.25">
      <c r="A17" s="37" t="s">
        <v>18</v>
      </c>
      <c r="B17" s="29" t="s">
        <v>19</v>
      </c>
      <c r="C17" s="22"/>
      <c r="D17" s="51"/>
      <c r="E17" s="19">
        <f>'6'!D16</f>
        <v>20500000</v>
      </c>
      <c r="F17" s="12">
        <f t="shared" si="0"/>
        <v>20500000</v>
      </c>
      <c r="G17" s="2"/>
    </row>
    <row r="18" spans="1:7" ht="16.5" customHeight="1" x14ac:dyDescent="0.25">
      <c r="A18" s="37" t="s">
        <v>20</v>
      </c>
      <c r="B18" s="29" t="s">
        <v>21</v>
      </c>
      <c r="C18" s="22"/>
      <c r="D18" s="51">
        <f>'8'!C9</f>
        <v>132434322</v>
      </c>
      <c r="E18" s="19"/>
      <c r="F18" s="12">
        <f>SUM(C18:E18)</f>
        <v>132434322</v>
      </c>
      <c r="G18" s="2"/>
    </row>
    <row r="19" spans="1:7" ht="16.5" customHeight="1" x14ac:dyDescent="0.25">
      <c r="A19" s="37" t="s">
        <v>22</v>
      </c>
      <c r="B19" s="29" t="s">
        <v>23</v>
      </c>
      <c r="C19" s="22"/>
      <c r="D19" s="51">
        <f>'12'!C9+'11'!C9+'10'!C9+'9'!C9</f>
        <v>22576029</v>
      </c>
      <c r="E19" s="19"/>
      <c r="F19" s="12">
        <f>SUM(C19:E19)</f>
        <v>22576029</v>
      </c>
      <c r="G19" s="2"/>
    </row>
    <row r="20" spans="1:7" ht="16.5" customHeight="1" x14ac:dyDescent="0.25">
      <c r="A20" s="37" t="s">
        <v>24</v>
      </c>
      <c r="B20" s="29" t="s">
        <v>25</v>
      </c>
      <c r="C20" s="22"/>
      <c r="D20" s="51">
        <f>'7'!C9+'8'!C10</f>
        <v>30227679000</v>
      </c>
      <c r="E20" s="19"/>
      <c r="F20" s="12">
        <f t="shared" si="0"/>
        <v>30227679000</v>
      </c>
      <c r="G20" s="2"/>
    </row>
    <row r="21" spans="1:7" ht="16.5" customHeight="1" thickBot="1" x14ac:dyDescent="0.3">
      <c r="A21" s="21" t="s">
        <v>26</v>
      </c>
      <c r="B21" s="30" t="s">
        <v>27</v>
      </c>
      <c r="C21" s="25"/>
      <c r="D21" s="56">
        <f>'9'!C10</f>
        <v>7108697000</v>
      </c>
      <c r="E21" s="55"/>
      <c r="F21" s="61">
        <f t="shared" si="0"/>
        <v>7108697000</v>
      </c>
      <c r="G21" s="2"/>
    </row>
    <row r="22" spans="1:7" ht="16.5" customHeight="1" thickBot="1" x14ac:dyDescent="0.3">
      <c r="A22" s="67" t="s">
        <v>28</v>
      </c>
      <c r="B22" s="68"/>
      <c r="C22" s="14">
        <f>SUM(C9:C21)</f>
        <v>225000000</v>
      </c>
      <c r="D22" s="14">
        <f>SUM(D9:D21)</f>
        <v>37491386351</v>
      </c>
      <c r="E22" s="20">
        <f>SUM(E9:E21)</f>
        <v>962000000</v>
      </c>
      <c r="F22" s="61">
        <f t="shared" si="0"/>
        <v>38678386351</v>
      </c>
    </row>
  </sheetData>
  <mergeCells count="4">
    <mergeCell ref="F6:F7"/>
    <mergeCell ref="A8:B8"/>
    <mergeCell ref="A22:B22"/>
    <mergeCell ref="A6:A7"/>
  </mergeCells>
  <pageMargins left="0.9055118110236221" right="0.9055118110236221" top="0.78740157480314965" bottom="0.78740157480314965" header="0.31496062992125984" footer="0.31496062992125984"/>
  <pageSetup paperSize="9" scale="76" orientation="portrait" r:id="rId1"/>
  <headerFooter>
    <oddHeader>&amp;RTabulka č. 2
Sumář</oddHeader>
  </headerFooter>
  <colBreaks count="1" manualBreakCount="1">
    <brk id="6" max="1048575" man="1"/>
  </colBreaks>
  <ignoredErrors>
    <ignoredError sqref="A9:A21 C7:E7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2F15B-C53C-483B-A42A-F05BFA921653}">
  <dimension ref="A1:D12"/>
  <sheetViews>
    <sheetView zoomScaleNormal="100" workbookViewId="0"/>
  </sheetViews>
  <sheetFormatPr defaultRowHeight="12.75" x14ac:dyDescent="0.2"/>
  <cols>
    <col min="1" max="1" width="10.85546875" style="2" customWidth="1"/>
    <col min="2" max="2" width="48.42578125" style="2" customWidth="1"/>
    <col min="3" max="4" width="15.7109375" style="2" customWidth="1"/>
    <col min="5" max="6" width="9.140625" style="2"/>
    <col min="7" max="7" width="14.42578125" style="2" customWidth="1"/>
    <col min="8" max="16384" width="9.140625" style="2"/>
  </cols>
  <sheetData>
    <row r="1" spans="1:4" ht="16.5" customHeight="1" x14ac:dyDescent="0.2">
      <c r="A1" s="4" t="s">
        <v>32</v>
      </c>
      <c r="B1" s="6">
        <v>2025</v>
      </c>
    </row>
    <row r="2" spans="1:4" ht="16.5" customHeight="1" x14ac:dyDescent="0.2">
      <c r="A2" s="5" t="s">
        <v>33</v>
      </c>
      <c r="B2" s="7" t="s">
        <v>29</v>
      </c>
    </row>
    <row r="3" spans="1:4" ht="16.5" customHeight="1" x14ac:dyDescent="0.2">
      <c r="A3" s="4" t="s">
        <v>34</v>
      </c>
      <c r="B3" s="8" t="s">
        <v>54</v>
      </c>
    </row>
    <row r="4" spans="1:4" ht="16.5" customHeight="1" x14ac:dyDescent="0.2">
      <c r="A4" s="1"/>
    </row>
    <row r="5" spans="1:4" ht="16.5" customHeight="1" thickBot="1" x14ac:dyDescent="0.25">
      <c r="A5" s="3" t="s">
        <v>36</v>
      </c>
    </row>
    <row r="6" spans="1:4" ht="16.5" customHeight="1" x14ac:dyDescent="0.2">
      <c r="A6" s="69"/>
      <c r="B6" s="26" t="s">
        <v>0</v>
      </c>
      <c r="C6" s="9" t="s">
        <v>43</v>
      </c>
      <c r="D6" s="63" t="s">
        <v>1</v>
      </c>
    </row>
    <row r="7" spans="1:4" ht="16.5" customHeight="1" thickBot="1" x14ac:dyDescent="0.25">
      <c r="A7" s="70"/>
      <c r="B7" s="27" t="s">
        <v>2</v>
      </c>
      <c r="C7" s="10" t="s">
        <v>40</v>
      </c>
      <c r="D7" s="64"/>
    </row>
    <row r="8" spans="1:4" ht="26.25" customHeight="1" thickBot="1" x14ac:dyDescent="0.25">
      <c r="A8" s="59" t="s">
        <v>3</v>
      </c>
      <c r="B8" s="42" t="s">
        <v>44</v>
      </c>
      <c r="C8" s="60">
        <v>1516900</v>
      </c>
      <c r="D8" s="41" t="s">
        <v>38</v>
      </c>
    </row>
    <row r="9" spans="1:4" ht="16.5" customHeight="1" x14ac:dyDescent="0.2">
      <c r="A9" s="37" t="s">
        <v>22</v>
      </c>
      <c r="B9" s="29" t="s">
        <v>23</v>
      </c>
      <c r="C9" s="23">
        <v>11047146</v>
      </c>
      <c r="D9" s="13">
        <f>SUM(C9:C9)</f>
        <v>11047146</v>
      </c>
    </row>
    <row r="10" spans="1:4" ht="16.5" customHeight="1" thickBot="1" x14ac:dyDescent="0.25">
      <c r="A10" s="37" t="s">
        <v>26</v>
      </c>
      <c r="B10" s="29" t="s">
        <v>27</v>
      </c>
      <c r="C10" s="23">
        <v>7108697000</v>
      </c>
      <c r="D10" s="13">
        <f>SUM(C10:C10)</f>
        <v>7108697000</v>
      </c>
    </row>
    <row r="11" spans="1:4" ht="16.5" customHeight="1" thickBot="1" x14ac:dyDescent="0.25">
      <c r="A11" s="76" t="s">
        <v>28</v>
      </c>
      <c r="B11" s="77"/>
      <c r="C11" s="14">
        <f>SUM(C9:C10)</f>
        <v>7119744146</v>
      </c>
      <c r="D11" s="14">
        <f>SUM(C11:C11)</f>
        <v>7119744146</v>
      </c>
    </row>
    <row r="12" spans="1:4" x14ac:dyDescent="0.2">
      <c r="A12" s="1"/>
    </row>
  </sheetData>
  <mergeCells count="3">
    <mergeCell ref="A6:A7"/>
    <mergeCell ref="D6:D7"/>
    <mergeCell ref="A11:B11"/>
  </mergeCells>
  <pageMargins left="0.9055118110236221" right="0.9055118110236221" top="0.78740157480314965" bottom="0.78740157480314965" header="0.31496062992125984" footer="0.31496062992125984"/>
  <pageSetup paperSize="9" scale="91" orientation="portrait" r:id="rId1"/>
  <headerFooter>
    <oddHeader>&amp;RTabulka č. 2
List č. 9</oddHeader>
  </headerFooter>
  <ignoredErrors>
    <ignoredError sqref="C11" formulaRange="1"/>
    <ignoredError sqref="C7 A9:A10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4106D-7788-4CEE-B16B-BCF33D7FA3C5}">
  <dimension ref="A1:D11"/>
  <sheetViews>
    <sheetView zoomScaleNormal="100" workbookViewId="0"/>
  </sheetViews>
  <sheetFormatPr defaultRowHeight="12.75" x14ac:dyDescent="0.2"/>
  <cols>
    <col min="1" max="1" width="10.85546875" style="2" customWidth="1"/>
    <col min="2" max="2" width="48.42578125" style="2" customWidth="1"/>
    <col min="3" max="4" width="15.7109375" style="2" customWidth="1"/>
    <col min="5" max="16384" width="9.140625" style="2"/>
  </cols>
  <sheetData>
    <row r="1" spans="1:4" ht="16.5" customHeight="1" x14ac:dyDescent="0.2">
      <c r="A1" s="4" t="s">
        <v>32</v>
      </c>
      <c r="B1" s="6">
        <v>2025</v>
      </c>
    </row>
    <row r="2" spans="1:4" ht="16.5" customHeight="1" x14ac:dyDescent="0.2">
      <c r="A2" s="5" t="s">
        <v>33</v>
      </c>
      <c r="B2" s="7" t="s">
        <v>29</v>
      </c>
    </row>
    <row r="3" spans="1:4" ht="16.5" customHeight="1" x14ac:dyDescent="0.2">
      <c r="A3" s="4" t="s">
        <v>34</v>
      </c>
      <c r="B3" s="8" t="s">
        <v>55</v>
      </c>
    </row>
    <row r="4" spans="1:4" ht="16.5" customHeight="1" x14ac:dyDescent="0.2">
      <c r="A4" s="1"/>
    </row>
    <row r="5" spans="1:4" ht="16.5" customHeight="1" thickBot="1" x14ac:dyDescent="0.25">
      <c r="A5" s="3" t="s">
        <v>36</v>
      </c>
    </row>
    <row r="6" spans="1:4" ht="16.5" customHeight="1" x14ac:dyDescent="0.2">
      <c r="A6" s="69"/>
      <c r="B6" s="26" t="s">
        <v>0</v>
      </c>
      <c r="C6" s="9" t="s">
        <v>43</v>
      </c>
      <c r="D6" s="63" t="s">
        <v>1</v>
      </c>
    </row>
    <row r="7" spans="1:4" ht="16.5" customHeight="1" thickBot="1" x14ac:dyDescent="0.25">
      <c r="A7" s="70"/>
      <c r="B7" s="27" t="s">
        <v>2</v>
      </c>
      <c r="C7" s="10" t="s">
        <v>40</v>
      </c>
      <c r="D7" s="64"/>
    </row>
    <row r="8" spans="1:4" ht="26.25" customHeight="1" thickBot="1" x14ac:dyDescent="0.25">
      <c r="A8" s="59" t="s">
        <v>3</v>
      </c>
      <c r="B8" s="42" t="s">
        <v>44</v>
      </c>
      <c r="C8" s="60">
        <v>1516600</v>
      </c>
      <c r="D8" s="41" t="s">
        <v>38</v>
      </c>
    </row>
    <row r="9" spans="1:4" ht="16.5" customHeight="1" thickBot="1" x14ac:dyDescent="0.25">
      <c r="A9" s="37" t="s">
        <v>22</v>
      </c>
      <c r="B9" s="29" t="s">
        <v>23</v>
      </c>
      <c r="C9" s="23">
        <v>327464</v>
      </c>
      <c r="D9" s="13">
        <f>SUM(C9:C9)</f>
        <v>327464</v>
      </c>
    </row>
    <row r="10" spans="1:4" ht="16.5" customHeight="1" thickBot="1" x14ac:dyDescent="0.25">
      <c r="A10" s="76" t="s">
        <v>28</v>
      </c>
      <c r="B10" s="77"/>
      <c r="C10" s="14">
        <f>SUM(C9:C9)</f>
        <v>327464</v>
      </c>
      <c r="D10" s="14">
        <f>SUM(C10:C10)</f>
        <v>327464</v>
      </c>
    </row>
    <row r="11" spans="1:4" x14ac:dyDescent="0.2">
      <c r="A11" s="1"/>
    </row>
  </sheetData>
  <mergeCells count="3">
    <mergeCell ref="A6:A7"/>
    <mergeCell ref="D6:D7"/>
    <mergeCell ref="A10:B10"/>
  </mergeCells>
  <pageMargins left="0.9055118110236221" right="0.9055118110236221" top="0.78740157480314965" bottom="0.78740157480314965" header="0.31496062992125984" footer="0.31496062992125984"/>
  <pageSetup paperSize="9" scale="91" orientation="portrait" r:id="rId1"/>
  <headerFooter>
    <oddHeader>&amp;RTabulka č. 2
List č. 10</oddHeader>
  </headerFooter>
  <ignoredErrors>
    <ignoredError sqref="A9 C7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A5F4F-C5F8-44F3-824A-F43BD2D8A515}">
  <dimension ref="A1:D11"/>
  <sheetViews>
    <sheetView zoomScaleNormal="100" workbookViewId="0"/>
  </sheetViews>
  <sheetFormatPr defaultRowHeight="12.75" x14ac:dyDescent="0.2"/>
  <cols>
    <col min="1" max="1" width="10.85546875" style="2" customWidth="1"/>
    <col min="2" max="2" width="48.42578125" style="2" customWidth="1"/>
    <col min="3" max="4" width="15.7109375" style="2" customWidth="1"/>
    <col min="5" max="16384" width="9.140625" style="2"/>
  </cols>
  <sheetData>
    <row r="1" spans="1:4" ht="16.5" customHeight="1" x14ac:dyDescent="0.2">
      <c r="A1" s="4" t="s">
        <v>32</v>
      </c>
      <c r="B1" s="6">
        <v>2025</v>
      </c>
    </row>
    <row r="2" spans="1:4" ht="16.5" customHeight="1" x14ac:dyDescent="0.2">
      <c r="A2" s="5" t="s">
        <v>33</v>
      </c>
      <c r="B2" s="7" t="s">
        <v>29</v>
      </c>
    </row>
    <row r="3" spans="1:4" ht="16.5" customHeight="1" x14ac:dyDescent="0.2">
      <c r="A3" s="4" t="s">
        <v>34</v>
      </c>
      <c r="B3" s="8" t="s">
        <v>56</v>
      </c>
    </row>
    <row r="4" spans="1:4" ht="16.5" customHeight="1" x14ac:dyDescent="0.2">
      <c r="A4" s="1"/>
    </row>
    <row r="5" spans="1:4" ht="16.5" customHeight="1" thickBot="1" x14ac:dyDescent="0.25">
      <c r="A5" s="3" t="s">
        <v>36</v>
      </c>
    </row>
    <row r="6" spans="1:4" ht="16.5" customHeight="1" x14ac:dyDescent="0.2">
      <c r="A6" s="69"/>
      <c r="B6" s="26" t="s">
        <v>0</v>
      </c>
      <c r="C6" s="9" t="s">
        <v>43</v>
      </c>
      <c r="D6" s="63" t="s">
        <v>1</v>
      </c>
    </row>
    <row r="7" spans="1:4" ht="16.5" customHeight="1" thickBot="1" x14ac:dyDescent="0.25">
      <c r="A7" s="70"/>
      <c r="B7" s="27" t="s">
        <v>2</v>
      </c>
      <c r="C7" s="10" t="s">
        <v>40</v>
      </c>
      <c r="D7" s="64"/>
    </row>
    <row r="8" spans="1:4" ht="26.25" customHeight="1" thickBot="1" x14ac:dyDescent="0.25">
      <c r="A8" s="59" t="s">
        <v>3</v>
      </c>
      <c r="B8" s="42" t="s">
        <v>44</v>
      </c>
      <c r="C8" s="60">
        <v>1517041</v>
      </c>
      <c r="D8" s="41" t="s">
        <v>38</v>
      </c>
    </row>
    <row r="9" spans="1:4" ht="16.5" customHeight="1" thickBot="1" x14ac:dyDescent="0.25">
      <c r="A9" s="37" t="s">
        <v>22</v>
      </c>
      <c r="B9" s="29" t="s">
        <v>23</v>
      </c>
      <c r="C9" s="23">
        <v>7716557</v>
      </c>
      <c r="D9" s="13">
        <f>SUM(C9:C9)</f>
        <v>7716557</v>
      </c>
    </row>
    <row r="10" spans="1:4" ht="16.5" customHeight="1" thickBot="1" x14ac:dyDescent="0.25">
      <c r="A10" s="76" t="s">
        <v>28</v>
      </c>
      <c r="B10" s="77"/>
      <c r="C10" s="14">
        <f>SUM(C9:C9)</f>
        <v>7716557</v>
      </c>
      <c r="D10" s="14">
        <f>SUM(C10:C10)</f>
        <v>7716557</v>
      </c>
    </row>
    <row r="11" spans="1:4" x14ac:dyDescent="0.2">
      <c r="A11" s="1"/>
    </row>
  </sheetData>
  <mergeCells count="3">
    <mergeCell ref="A6:A7"/>
    <mergeCell ref="D6:D7"/>
    <mergeCell ref="A10:B10"/>
  </mergeCells>
  <pageMargins left="0.9055118110236221" right="0.9055118110236221" top="0.78740157480314965" bottom="0.78740157480314965" header="0.31496062992125984" footer="0.31496062992125984"/>
  <pageSetup paperSize="9" scale="91" orientation="portrait" r:id="rId1"/>
  <headerFooter>
    <oddHeader>&amp;RTabulka č. 2
List č. 11</oddHeader>
  </headerFooter>
  <ignoredErrors>
    <ignoredError sqref="C7 A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A3CDB-39A0-4473-A09B-496CFEFD4677}">
  <dimension ref="A1:D11"/>
  <sheetViews>
    <sheetView tabSelected="1" zoomScaleNormal="100" workbookViewId="0"/>
  </sheetViews>
  <sheetFormatPr defaultRowHeight="12.75" x14ac:dyDescent="0.2"/>
  <cols>
    <col min="1" max="1" width="10.85546875" style="2" customWidth="1"/>
    <col min="2" max="2" width="48.42578125" style="2" customWidth="1"/>
    <col min="3" max="4" width="15.7109375" style="2" customWidth="1"/>
    <col min="5" max="16384" width="9.140625" style="2"/>
  </cols>
  <sheetData>
    <row r="1" spans="1:4" ht="16.5" customHeight="1" x14ac:dyDescent="0.2">
      <c r="A1" s="4" t="s">
        <v>32</v>
      </c>
      <c r="B1" s="6">
        <v>2025</v>
      </c>
    </row>
    <row r="2" spans="1:4" ht="16.5" customHeight="1" x14ac:dyDescent="0.2">
      <c r="A2" s="5" t="s">
        <v>33</v>
      </c>
      <c r="B2" s="7" t="s">
        <v>29</v>
      </c>
    </row>
    <row r="3" spans="1:4" ht="16.5" customHeight="1" x14ac:dyDescent="0.2">
      <c r="A3" s="4" t="s">
        <v>34</v>
      </c>
      <c r="B3" s="8" t="s">
        <v>57</v>
      </c>
    </row>
    <row r="4" spans="1:4" ht="16.5" customHeight="1" x14ac:dyDescent="0.2">
      <c r="A4" s="1"/>
    </row>
    <row r="5" spans="1:4" ht="16.5" customHeight="1" thickBot="1" x14ac:dyDescent="0.25">
      <c r="A5" s="3" t="s">
        <v>36</v>
      </c>
    </row>
    <row r="6" spans="1:4" ht="16.5" customHeight="1" x14ac:dyDescent="0.2">
      <c r="A6" s="69"/>
      <c r="B6" s="26" t="s">
        <v>0</v>
      </c>
      <c r="C6" s="9" t="s">
        <v>43</v>
      </c>
      <c r="D6" s="63" t="s">
        <v>1</v>
      </c>
    </row>
    <row r="7" spans="1:4" ht="16.5" customHeight="1" thickBot="1" x14ac:dyDescent="0.25">
      <c r="A7" s="70"/>
      <c r="B7" s="27" t="s">
        <v>2</v>
      </c>
      <c r="C7" s="10" t="s">
        <v>40</v>
      </c>
      <c r="D7" s="64"/>
    </row>
    <row r="8" spans="1:4" ht="26.25" customHeight="1" thickBot="1" x14ac:dyDescent="0.25">
      <c r="A8" s="59" t="s">
        <v>3</v>
      </c>
      <c r="B8" s="42" t="s">
        <v>44</v>
      </c>
      <c r="C8" s="60">
        <v>1517200</v>
      </c>
      <c r="D8" s="41" t="s">
        <v>38</v>
      </c>
    </row>
    <row r="9" spans="1:4" ht="16.5" customHeight="1" thickBot="1" x14ac:dyDescent="0.25">
      <c r="A9" s="37" t="s">
        <v>22</v>
      </c>
      <c r="B9" s="29" t="s">
        <v>23</v>
      </c>
      <c r="C9" s="23">
        <v>3484862</v>
      </c>
      <c r="D9" s="13">
        <f>SUM(C9:C9)</f>
        <v>3484862</v>
      </c>
    </row>
    <row r="10" spans="1:4" ht="16.5" customHeight="1" thickBot="1" x14ac:dyDescent="0.25">
      <c r="A10" s="76" t="s">
        <v>28</v>
      </c>
      <c r="B10" s="77"/>
      <c r="C10" s="14">
        <f>SUM(C9:C9)</f>
        <v>3484862</v>
      </c>
      <c r="D10" s="14">
        <f>SUM(C10:C10)</f>
        <v>3484862</v>
      </c>
    </row>
    <row r="11" spans="1:4" x14ac:dyDescent="0.2">
      <c r="A11" s="1"/>
    </row>
  </sheetData>
  <mergeCells count="3">
    <mergeCell ref="A6:A7"/>
    <mergeCell ref="D6:D7"/>
    <mergeCell ref="A10:B10"/>
  </mergeCells>
  <pageMargins left="0.9055118110236221" right="0.9055118110236221" top="0.78740157480314965" bottom="0.78740157480314965" header="0.31496062992125984" footer="0.31496062992125984"/>
  <pageSetup paperSize="9" scale="91" orientation="portrait" r:id="rId1"/>
  <headerFooter>
    <oddHeader>&amp;RTabulka č. 2
List č. 12</oddHeader>
  </headerFooter>
  <ignoredErrors>
    <ignoredError sqref="A9 C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30660-9A6C-4D2E-A1C4-757CABA7DB27}">
  <dimension ref="A1:E12"/>
  <sheetViews>
    <sheetView zoomScaleNormal="100" workbookViewId="0">
      <selection activeCell="E9" sqref="E9:E11"/>
    </sheetView>
  </sheetViews>
  <sheetFormatPr defaultRowHeight="15" x14ac:dyDescent="0.25"/>
  <cols>
    <col min="1" max="1" width="10.85546875" customWidth="1"/>
    <col min="2" max="2" width="49.85546875" customWidth="1"/>
    <col min="3" max="3" width="12.85546875" customWidth="1"/>
    <col min="4" max="5" width="12.7109375" customWidth="1"/>
  </cols>
  <sheetData>
    <row r="1" spans="1:5" ht="16.5" customHeight="1" x14ac:dyDescent="0.25">
      <c r="A1" s="4" t="s">
        <v>32</v>
      </c>
      <c r="B1" s="6">
        <v>2025</v>
      </c>
    </row>
    <row r="2" spans="1:5" ht="16.5" customHeight="1" x14ac:dyDescent="0.25">
      <c r="A2" s="5" t="s">
        <v>33</v>
      </c>
      <c r="B2" s="7" t="s">
        <v>29</v>
      </c>
    </row>
    <row r="3" spans="1:5" ht="16.5" customHeight="1" x14ac:dyDescent="0.25">
      <c r="A3" s="4" t="s">
        <v>34</v>
      </c>
      <c r="B3" s="7" t="s">
        <v>46</v>
      </c>
    </row>
    <row r="4" spans="1:5" ht="16.5" customHeight="1" x14ac:dyDescent="0.25">
      <c r="A4" s="1"/>
    </row>
    <row r="5" spans="1:5" ht="16.5" customHeight="1" thickBot="1" x14ac:dyDescent="0.3">
      <c r="A5" s="3" t="s">
        <v>36</v>
      </c>
    </row>
    <row r="6" spans="1:5" ht="16.5" customHeight="1" x14ac:dyDescent="0.25">
      <c r="A6" s="71"/>
      <c r="B6" s="32" t="s">
        <v>0</v>
      </c>
      <c r="C6" s="15" t="s">
        <v>43</v>
      </c>
      <c r="D6" s="9" t="s">
        <v>43</v>
      </c>
      <c r="E6" s="63" t="s">
        <v>1</v>
      </c>
    </row>
    <row r="7" spans="1:5" ht="16.5" customHeight="1" thickBot="1" x14ac:dyDescent="0.3">
      <c r="A7" s="72"/>
      <c r="B7" s="33" t="s">
        <v>2</v>
      </c>
      <c r="C7" s="38" t="s">
        <v>39</v>
      </c>
      <c r="D7" s="39" t="s">
        <v>41</v>
      </c>
      <c r="E7" s="64"/>
    </row>
    <row r="8" spans="1:5" ht="26.25" customHeight="1" thickBot="1" x14ac:dyDescent="0.3">
      <c r="A8" s="31" t="s">
        <v>3</v>
      </c>
      <c r="B8" s="42" t="s">
        <v>44</v>
      </c>
      <c r="C8" s="43" t="s">
        <v>45</v>
      </c>
      <c r="D8" s="40" t="s">
        <v>45</v>
      </c>
      <c r="E8" s="41" t="s">
        <v>37</v>
      </c>
    </row>
    <row r="9" spans="1:5" ht="16.5" customHeight="1" x14ac:dyDescent="0.25">
      <c r="A9" s="44" t="s">
        <v>4</v>
      </c>
      <c r="B9" s="35" t="s">
        <v>5</v>
      </c>
      <c r="C9" s="48">
        <v>13000000</v>
      </c>
      <c r="D9" s="49">
        <v>0</v>
      </c>
      <c r="E9" s="78">
        <v>13000000</v>
      </c>
    </row>
    <row r="10" spans="1:5" ht="16.5" customHeight="1" x14ac:dyDescent="0.25">
      <c r="A10" s="45" t="s">
        <v>30</v>
      </c>
      <c r="B10" s="34" t="s">
        <v>31</v>
      </c>
      <c r="C10" s="50">
        <v>0</v>
      </c>
      <c r="D10" s="51">
        <v>45600000</v>
      </c>
      <c r="E10" s="79">
        <v>45600000</v>
      </c>
    </row>
    <row r="11" spans="1:5" ht="16.5" customHeight="1" thickBot="1" x14ac:dyDescent="0.3">
      <c r="A11" s="45" t="s">
        <v>14</v>
      </c>
      <c r="B11" s="34" t="s">
        <v>15</v>
      </c>
      <c r="C11" s="50"/>
      <c r="D11" s="51">
        <v>400000</v>
      </c>
      <c r="E11" s="79">
        <v>400000</v>
      </c>
    </row>
    <row r="12" spans="1:5" ht="16.5" customHeight="1" thickBot="1" x14ac:dyDescent="0.3">
      <c r="A12" s="67" t="s">
        <v>28</v>
      </c>
      <c r="B12" s="68"/>
      <c r="C12" s="52">
        <v>13000000</v>
      </c>
      <c r="D12" s="53">
        <v>46000000</v>
      </c>
      <c r="E12" s="54">
        <v>59000000</v>
      </c>
    </row>
  </sheetData>
  <mergeCells count="3">
    <mergeCell ref="A6:A7"/>
    <mergeCell ref="E6:E7"/>
    <mergeCell ref="A12:B12"/>
  </mergeCells>
  <pageMargins left="0.9055118110236221" right="0.9055118110236221" top="0.78740157480314965" bottom="0.78740157480314965" header="0.31496062992125984" footer="0.31496062992125984"/>
  <pageSetup paperSize="9" scale="84" orientation="portrait" r:id="rId1"/>
  <headerFooter>
    <oddHeader>&amp;RTabulka č. 2
List č. 1</oddHeader>
  </headerFooter>
  <colBreaks count="1" manualBreakCount="1">
    <brk id="5" max="1048575" man="1"/>
  </colBreaks>
  <ignoredErrors>
    <ignoredError sqref="A9:A11 C7:C8 D7:D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28E7A-5349-4DBD-9EE4-C41F1D93567D}">
  <dimension ref="A1:E11"/>
  <sheetViews>
    <sheetView zoomScaleNormal="100" workbookViewId="0">
      <selection activeCell="E9" sqref="E9:E10"/>
    </sheetView>
  </sheetViews>
  <sheetFormatPr defaultRowHeight="15" x14ac:dyDescent="0.25"/>
  <cols>
    <col min="1" max="1" width="10.85546875" customWidth="1"/>
    <col min="2" max="2" width="48.42578125" customWidth="1"/>
    <col min="3" max="5" width="12.7109375" customWidth="1"/>
  </cols>
  <sheetData>
    <row r="1" spans="1:5" ht="16.5" customHeight="1" x14ac:dyDescent="0.25">
      <c r="A1" s="4" t="s">
        <v>32</v>
      </c>
      <c r="B1" s="6">
        <v>2025</v>
      </c>
    </row>
    <row r="2" spans="1:5" ht="16.5" customHeight="1" x14ac:dyDescent="0.25">
      <c r="A2" s="5" t="s">
        <v>33</v>
      </c>
      <c r="B2" s="7" t="s">
        <v>29</v>
      </c>
    </row>
    <row r="3" spans="1:5" ht="16.5" customHeight="1" x14ac:dyDescent="0.25">
      <c r="A3" s="4" t="s">
        <v>34</v>
      </c>
      <c r="B3" s="7" t="s">
        <v>50</v>
      </c>
    </row>
    <row r="4" spans="1:5" ht="16.5" customHeight="1" x14ac:dyDescent="0.25">
      <c r="A4" s="1"/>
    </row>
    <row r="5" spans="1:5" ht="16.5" customHeight="1" thickBot="1" x14ac:dyDescent="0.3">
      <c r="A5" s="3" t="s">
        <v>36</v>
      </c>
    </row>
    <row r="6" spans="1:5" ht="16.5" customHeight="1" x14ac:dyDescent="0.25">
      <c r="A6" s="71"/>
      <c r="B6" s="32" t="s">
        <v>0</v>
      </c>
      <c r="C6" s="15" t="s">
        <v>43</v>
      </c>
      <c r="D6" s="9" t="s">
        <v>43</v>
      </c>
      <c r="E6" s="71" t="s">
        <v>1</v>
      </c>
    </row>
    <row r="7" spans="1:5" ht="16.5" customHeight="1" thickBot="1" x14ac:dyDescent="0.3">
      <c r="A7" s="72"/>
      <c r="B7" s="33" t="s">
        <v>2</v>
      </c>
      <c r="C7" s="38" t="s">
        <v>39</v>
      </c>
      <c r="D7" s="39" t="s">
        <v>41</v>
      </c>
      <c r="E7" s="73"/>
    </row>
    <row r="8" spans="1:5" ht="26.25" thickBot="1" x14ac:dyDescent="0.3">
      <c r="A8" s="31" t="s">
        <v>3</v>
      </c>
      <c r="B8" s="42" t="s">
        <v>44</v>
      </c>
      <c r="C8" s="43" t="s">
        <v>45</v>
      </c>
      <c r="D8" s="40" t="s">
        <v>45</v>
      </c>
      <c r="E8" s="41" t="s">
        <v>37</v>
      </c>
    </row>
    <row r="9" spans="1:5" ht="16.5" customHeight="1" x14ac:dyDescent="0.25">
      <c r="A9" s="44" t="s">
        <v>4</v>
      </c>
      <c r="B9" s="35" t="s">
        <v>5</v>
      </c>
      <c r="C9" s="48">
        <v>6200000</v>
      </c>
      <c r="D9" s="49"/>
      <c r="E9" s="78">
        <v>6200000</v>
      </c>
    </row>
    <row r="10" spans="1:5" ht="16.5" customHeight="1" thickBot="1" x14ac:dyDescent="0.3">
      <c r="A10" s="46" t="s">
        <v>10</v>
      </c>
      <c r="B10" s="47" t="s">
        <v>11</v>
      </c>
      <c r="C10" s="55"/>
      <c r="D10" s="56">
        <v>100000</v>
      </c>
      <c r="E10" s="80">
        <v>100000</v>
      </c>
    </row>
    <row r="11" spans="1:5" ht="16.5" customHeight="1" thickBot="1" x14ac:dyDescent="0.3">
      <c r="A11" s="74" t="s">
        <v>28</v>
      </c>
      <c r="B11" s="75"/>
      <c r="C11" s="52">
        <v>6200000</v>
      </c>
      <c r="D11" s="53">
        <v>100000</v>
      </c>
      <c r="E11" s="54">
        <v>6300000</v>
      </c>
    </row>
  </sheetData>
  <mergeCells count="3">
    <mergeCell ref="A6:A7"/>
    <mergeCell ref="E6:E7"/>
    <mergeCell ref="A11:B11"/>
  </mergeCells>
  <pageMargins left="0.9055118110236221" right="0.9055118110236221" top="0.78740157480314965" bottom="0.78740157480314965" header="0.31496062992125984" footer="0.31496062992125984"/>
  <pageSetup paperSize="9" scale="84" orientation="portrait" r:id="rId1"/>
  <headerFooter>
    <oddHeader>&amp;RTabulka č. 2
List č. 2</oddHeader>
  </headerFooter>
  <ignoredErrors>
    <ignoredError sqref="A9:A10 C7:D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8934-73A3-4637-A41B-EEC6845032F0}">
  <dimension ref="A1:E11"/>
  <sheetViews>
    <sheetView zoomScaleNormal="100" workbookViewId="0">
      <selection activeCell="E9" sqref="E9:E10"/>
    </sheetView>
  </sheetViews>
  <sheetFormatPr defaultRowHeight="15" x14ac:dyDescent="0.25"/>
  <cols>
    <col min="1" max="1" width="10.85546875" customWidth="1"/>
    <col min="2" max="2" width="48.42578125" customWidth="1"/>
    <col min="3" max="5" width="13" customWidth="1"/>
  </cols>
  <sheetData>
    <row r="1" spans="1:5" ht="16.5" customHeight="1" x14ac:dyDescent="0.25">
      <c r="A1" s="4" t="s">
        <v>32</v>
      </c>
      <c r="B1" s="6">
        <v>2025</v>
      </c>
    </row>
    <row r="2" spans="1:5" ht="16.5" customHeight="1" x14ac:dyDescent="0.25">
      <c r="A2" s="5" t="s">
        <v>33</v>
      </c>
      <c r="B2" s="7" t="s">
        <v>29</v>
      </c>
    </row>
    <row r="3" spans="1:5" ht="16.5" customHeight="1" x14ac:dyDescent="0.25">
      <c r="A3" s="4" t="s">
        <v>34</v>
      </c>
      <c r="B3" s="7" t="s">
        <v>49</v>
      </c>
    </row>
    <row r="4" spans="1:5" ht="16.5" customHeight="1" x14ac:dyDescent="0.25">
      <c r="A4" s="1"/>
    </row>
    <row r="5" spans="1:5" ht="16.5" customHeight="1" thickBot="1" x14ac:dyDescent="0.3">
      <c r="A5" s="3" t="s">
        <v>36</v>
      </c>
    </row>
    <row r="6" spans="1:5" ht="16.5" customHeight="1" x14ac:dyDescent="0.25">
      <c r="A6" s="71"/>
      <c r="B6" s="32" t="s">
        <v>0</v>
      </c>
      <c r="C6" s="15" t="s">
        <v>43</v>
      </c>
      <c r="D6" s="9" t="s">
        <v>43</v>
      </c>
      <c r="E6" s="71" t="s">
        <v>1</v>
      </c>
    </row>
    <row r="7" spans="1:5" ht="16.5" customHeight="1" thickBot="1" x14ac:dyDescent="0.3">
      <c r="A7" s="72"/>
      <c r="B7" s="33" t="s">
        <v>2</v>
      </c>
      <c r="C7" s="38" t="s">
        <v>39</v>
      </c>
      <c r="D7" s="39" t="s">
        <v>41</v>
      </c>
      <c r="E7" s="73"/>
    </row>
    <row r="8" spans="1:5" ht="25.5" customHeight="1" thickBot="1" x14ac:dyDescent="0.3">
      <c r="A8" s="31" t="s">
        <v>3</v>
      </c>
      <c r="B8" s="42" t="s">
        <v>44</v>
      </c>
      <c r="C8" s="43" t="s">
        <v>45</v>
      </c>
      <c r="D8" s="40" t="s">
        <v>45</v>
      </c>
      <c r="E8" s="41" t="s">
        <v>37</v>
      </c>
    </row>
    <row r="9" spans="1:5" ht="16.5" customHeight="1" x14ac:dyDescent="0.25">
      <c r="A9" s="44" t="s">
        <v>4</v>
      </c>
      <c r="B9" s="35" t="s">
        <v>5</v>
      </c>
      <c r="C9" s="48">
        <v>2500000</v>
      </c>
      <c r="D9" s="49"/>
      <c r="E9" s="78">
        <v>2500000</v>
      </c>
    </row>
    <row r="10" spans="1:5" ht="16.5" customHeight="1" thickBot="1" x14ac:dyDescent="0.3">
      <c r="A10" s="46" t="s">
        <v>14</v>
      </c>
      <c r="B10" s="47" t="s">
        <v>15</v>
      </c>
      <c r="C10" s="55"/>
      <c r="D10" s="56">
        <v>342000</v>
      </c>
      <c r="E10" s="80">
        <v>342000</v>
      </c>
    </row>
    <row r="11" spans="1:5" ht="16.5" customHeight="1" thickBot="1" x14ac:dyDescent="0.3">
      <c r="A11" s="74" t="s">
        <v>28</v>
      </c>
      <c r="B11" s="75"/>
      <c r="C11" s="52">
        <v>2500000</v>
      </c>
      <c r="D11" s="53">
        <v>342000</v>
      </c>
      <c r="E11" s="54">
        <v>2842000</v>
      </c>
    </row>
  </sheetData>
  <mergeCells count="3">
    <mergeCell ref="A6:A7"/>
    <mergeCell ref="E6:E7"/>
    <mergeCell ref="A11:B11"/>
  </mergeCells>
  <pageMargins left="0.9055118110236221" right="0.9055118110236221" top="0.78740157480314965" bottom="0.78740157480314965" header="0.31496062992125984" footer="0.31496062992125984"/>
  <pageSetup paperSize="9" scale="84" orientation="portrait" r:id="rId1"/>
  <headerFooter>
    <oddHeader>&amp;RTabulka č. 2
List č. 3</oddHeader>
  </headerFooter>
  <ignoredErrors>
    <ignoredError sqref="A9:A10 C7:D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59240-E0EB-490A-9F04-CE81975A7753}">
  <dimension ref="A1:D11"/>
  <sheetViews>
    <sheetView zoomScaleNormal="100" workbookViewId="0">
      <selection activeCell="D9" sqref="D9:D10"/>
    </sheetView>
  </sheetViews>
  <sheetFormatPr defaultRowHeight="15" x14ac:dyDescent="0.25"/>
  <cols>
    <col min="1" max="1" width="10.85546875" customWidth="1"/>
    <col min="2" max="2" width="49.5703125" customWidth="1"/>
    <col min="3" max="4" width="13" customWidth="1"/>
  </cols>
  <sheetData>
    <row r="1" spans="1:4" ht="16.5" customHeight="1" x14ac:dyDescent="0.25">
      <c r="A1" s="4" t="s">
        <v>32</v>
      </c>
      <c r="B1" s="6">
        <v>2025</v>
      </c>
    </row>
    <row r="2" spans="1:4" ht="16.5" customHeight="1" x14ac:dyDescent="0.25">
      <c r="A2" s="5" t="s">
        <v>33</v>
      </c>
      <c r="B2" s="7" t="s">
        <v>29</v>
      </c>
    </row>
    <row r="3" spans="1:4" ht="16.5" customHeight="1" x14ac:dyDescent="0.25">
      <c r="A3" s="4" t="s">
        <v>34</v>
      </c>
      <c r="B3" s="7" t="s">
        <v>48</v>
      </c>
    </row>
    <row r="4" spans="1:4" ht="16.5" customHeight="1" x14ac:dyDescent="0.25">
      <c r="A4" s="1"/>
    </row>
    <row r="5" spans="1:4" ht="16.5" customHeight="1" thickBot="1" x14ac:dyDescent="0.3">
      <c r="A5" s="3" t="s">
        <v>36</v>
      </c>
    </row>
    <row r="6" spans="1:4" ht="16.5" customHeight="1" x14ac:dyDescent="0.25">
      <c r="A6" s="71"/>
      <c r="B6" s="32" t="s">
        <v>0</v>
      </c>
      <c r="C6" s="15" t="s">
        <v>43</v>
      </c>
      <c r="D6" s="71" t="s">
        <v>1</v>
      </c>
    </row>
    <row r="7" spans="1:4" ht="16.5" customHeight="1" thickBot="1" x14ac:dyDescent="0.3">
      <c r="A7" s="72"/>
      <c r="B7" s="33" t="s">
        <v>2</v>
      </c>
      <c r="C7" s="38" t="s">
        <v>41</v>
      </c>
      <c r="D7" s="73"/>
    </row>
    <row r="8" spans="1:4" ht="26.25" customHeight="1" thickBot="1" x14ac:dyDescent="0.3">
      <c r="A8" s="31" t="s">
        <v>3</v>
      </c>
      <c r="B8" s="42" t="s">
        <v>44</v>
      </c>
      <c r="C8" s="43" t="s">
        <v>45</v>
      </c>
      <c r="D8" s="40" t="s">
        <v>37</v>
      </c>
    </row>
    <row r="9" spans="1:4" ht="16.5" customHeight="1" x14ac:dyDescent="0.25">
      <c r="A9" s="44" t="s">
        <v>30</v>
      </c>
      <c r="B9" s="35" t="s">
        <v>31</v>
      </c>
      <c r="C9" s="48">
        <v>5200000</v>
      </c>
      <c r="D9" s="81">
        <v>5200000</v>
      </c>
    </row>
    <row r="10" spans="1:4" ht="16.5" customHeight="1" thickBot="1" x14ac:dyDescent="0.3">
      <c r="A10" s="46" t="s">
        <v>10</v>
      </c>
      <c r="B10" s="47" t="s">
        <v>11</v>
      </c>
      <c r="C10" s="55">
        <v>4300000</v>
      </c>
      <c r="D10" s="82">
        <v>4300000</v>
      </c>
    </row>
    <row r="11" spans="1:4" ht="16.5" customHeight="1" thickBot="1" x14ac:dyDescent="0.3">
      <c r="A11" s="74" t="s">
        <v>28</v>
      </c>
      <c r="B11" s="75"/>
      <c r="C11" s="52">
        <v>9500000</v>
      </c>
      <c r="D11" s="53">
        <v>9500000</v>
      </c>
    </row>
  </sheetData>
  <mergeCells count="3">
    <mergeCell ref="A6:A7"/>
    <mergeCell ref="D6:D7"/>
    <mergeCell ref="A11:B11"/>
  </mergeCells>
  <pageMargins left="0.9055118110236221" right="0.9055118110236221" top="0.78740157480314965" bottom="0.78740157480314965" header="0.31496062992125984" footer="0.31496062992125984"/>
  <pageSetup paperSize="9" scale="95" orientation="portrait" r:id="rId1"/>
  <headerFooter>
    <oddHeader>&amp;RTabulka č. 2
List č. 4</oddHeader>
  </headerFooter>
  <ignoredErrors>
    <ignoredError sqref="A9:A10 C7:C8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E2116-0BB3-43A4-AAB5-0EBA2611D43C}">
  <dimension ref="A1:D10"/>
  <sheetViews>
    <sheetView zoomScaleNormal="100" workbookViewId="0">
      <selection activeCell="D9" sqref="D9"/>
    </sheetView>
  </sheetViews>
  <sheetFormatPr defaultRowHeight="15" x14ac:dyDescent="0.25"/>
  <cols>
    <col min="1" max="1" width="10.85546875" customWidth="1"/>
    <col min="2" max="2" width="47.85546875" customWidth="1"/>
    <col min="3" max="4" width="13" customWidth="1"/>
  </cols>
  <sheetData>
    <row r="1" spans="1:4" ht="16.5" customHeight="1" x14ac:dyDescent="0.25">
      <c r="A1" s="4" t="s">
        <v>32</v>
      </c>
      <c r="B1" s="6">
        <v>2025</v>
      </c>
    </row>
    <row r="2" spans="1:4" ht="16.5" customHeight="1" x14ac:dyDescent="0.25">
      <c r="A2" s="5" t="s">
        <v>33</v>
      </c>
      <c r="B2" s="7" t="s">
        <v>29</v>
      </c>
    </row>
    <row r="3" spans="1:4" ht="16.5" customHeight="1" x14ac:dyDescent="0.25">
      <c r="A3" s="4" t="s">
        <v>34</v>
      </c>
      <c r="B3" s="7" t="s">
        <v>47</v>
      </c>
    </row>
    <row r="4" spans="1:4" ht="16.5" customHeight="1" x14ac:dyDescent="0.25">
      <c r="A4" s="1"/>
    </row>
    <row r="5" spans="1:4" ht="16.5" customHeight="1" thickBot="1" x14ac:dyDescent="0.3">
      <c r="A5" s="3" t="s">
        <v>36</v>
      </c>
    </row>
    <row r="6" spans="1:4" ht="16.5" customHeight="1" x14ac:dyDescent="0.25">
      <c r="A6" s="71"/>
      <c r="B6" s="32" t="s">
        <v>0</v>
      </c>
      <c r="C6" s="15" t="s">
        <v>43</v>
      </c>
      <c r="D6" s="71" t="s">
        <v>1</v>
      </c>
    </row>
    <row r="7" spans="1:4" ht="16.5" customHeight="1" thickBot="1" x14ac:dyDescent="0.3">
      <c r="A7" s="72"/>
      <c r="B7" s="33" t="s">
        <v>2</v>
      </c>
      <c r="C7" s="38" t="s">
        <v>41</v>
      </c>
      <c r="D7" s="73"/>
    </row>
    <row r="8" spans="1:4" ht="26.25" customHeight="1" thickBot="1" x14ac:dyDescent="0.3">
      <c r="A8" s="31" t="s">
        <v>3</v>
      </c>
      <c r="B8" s="42" t="s">
        <v>44</v>
      </c>
      <c r="C8" s="43" t="s">
        <v>45</v>
      </c>
      <c r="D8" s="40" t="s">
        <v>37</v>
      </c>
    </row>
    <row r="9" spans="1:4" ht="16.5" customHeight="1" thickBot="1" x14ac:dyDescent="0.3">
      <c r="A9" s="57" t="s">
        <v>4</v>
      </c>
      <c r="B9" s="58" t="s">
        <v>5</v>
      </c>
      <c r="C9" s="62">
        <v>5300000</v>
      </c>
      <c r="D9" s="83">
        <v>5300000</v>
      </c>
    </row>
    <row r="10" spans="1:4" ht="16.5" customHeight="1" thickBot="1" x14ac:dyDescent="0.3">
      <c r="A10" s="74" t="s">
        <v>28</v>
      </c>
      <c r="B10" s="75"/>
      <c r="C10" s="52">
        <v>5300000</v>
      </c>
      <c r="D10" s="53">
        <v>5300000</v>
      </c>
    </row>
  </sheetData>
  <mergeCells count="3">
    <mergeCell ref="A6:A7"/>
    <mergeCell ref="D6:D7"/>
    <mergeCell ref="A10:B10"/>
  </mergeCells>
  <pageMargins left="0.9055118110236221" right="0.9055118110236221" top="0.78740157480314965" bottom="0.78740157480314965" header="0.31496062992125984" footer="0.31496062992125984"/>
  <pageSetup paperSize="9" scale="97" orientation="portrait" r:id="rId1"/>
  <headerFooter>
    <oddHeader>&amp;RTabulka č. 2
List č. 5</oddHeader>
  </headerFooter>
  <ignoredErrors>
    <ignoredError sqref="C7:C8 A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E89E0-3AE6-45C9-9982-15EDE91835EC}">
  <dimension ref="A1:E18"/>
  <sheetViews>
    <sheetView zoomScaleNormal="100" workbookViewId="0"/>
  </sheetViews>
  <sheetFormatPr defaultRowHeight="12.75" x14ac:dyDescent="0.2"/>
  <cols>
    <col min="1" max="1" width="10.85546875" style="2" customWidth="1"/>
    <col min="2" max="2" width="40.85546875" style="2" customWidth="1"/>
    <col min="3" max="4" width="12.7109375" style="2" bestFit="1" customWidth="1"/>
    <col min="5" max="5" width="15.42578125" style="2" bestFit="1" customWidth="1"/>
    <col min="6" max="16384" width="9.140625" style="2"/>
  </cols>
  <sheetData>
    <row r="1" spans="1:5" ht="16.5" customHeight="1" x14ac:dyDescent="0.2">
      <c r="A1" s="4" t="s">
        <v>32</v>
      </c>
      <c r="B1" s="6">
        <v>2025</v>
      </c>
    </row>
    <row r="2" spans="1:5" ht="16.5" customHeight="1" x14ac:dyDescent="0.2">
      <c r="A2" s="5" t="s">
        <v>33</v>
      </c>
      <c r="B2" s="7" t="s">
        <v>29</v>
      </c>
    </row>
    <row r="3" spans="1:5" ht="16.5" customHeight="1" x14ac:dyDescent="0.2">
      <c r="A3" s="4" t="s">
        <v>34</v>
      </c>
      <c r="B3" s="8" t="s">
        <v>51</v>
      </c>
    </row>
    <row r="4" spans="1:5" ht="16.5" customHeight="1" x14ac:dyDescent="0.2">
      <c r="A4" s="1"/>
    </row>
    <row r="5" spans="1:5" ht="16.5" customHeight="1" thickBot="1" x14ac:dyDescent="0.25">
      <c r="A5" s="3" t="s">
        <v>36</v>
      </c>
    </row>
    <row r="6" spans="1:5" ht="16.5" customHeight="1" x14ac:dyDescent="0.2">
      <c r="A6" s="69"/>
      <c r="B6" s="26" t="s">
        <v>0</v>
      </c>
      <c r="C6" s="9" t="s">
        <v>43</v>
      </c>
      <c r="D6" s="15" t="s">
        <v>43</v>
      </c>
      <c r="E6" s="63" t="s">
        <v>1</v>
      </c>
    </row>
    <row r="7" spans="1:5" ht="16.5" customHeight="1" thickBot="1" x14ac:dyDescent="0.25">
      <c r="A7" s="70"/>
      <c r="B7" s="27" t="s">
        <v>2</v>
      </c>
      <c r="C7" s="10" t="s">
        <v>39</v>
      </c>
      <c r="D7" s="16" t="s">
        <v>41</v>
      </c>
      <c r="E7" s="64"/>
    </row>
    <row r="8" spans="1:5" ht="26.25" customHeight="1" thickBot="1" x14ac:dyDescent="0.25">
      <c r="A8" s="59" t="s">
        <v>3</v>
      </c>
      <c r="B8" s="42" t="s">
        <v>44</v>
      </c>
      <c r="C8" s="43" t="s">
        <v>45</v>
      </c>
      <c r="D8" s="40" t="s">
        <v>45</v>
      </c>
      <c r="E8" s="41" t="s">
        <v>37</v>
      </c>
    </row>
    <row r="9" spans="1:5" ht="16.5" customHeight="1" x14ac:dyDescent="0.2">
      <c r="A9" s="36" t="s">
        <v>4</v>
      </c>
      <c r="B9" s="28" t="s">
        <v>5</v>
      </c>
      <c r="C9" s="24">
        <v>198000000</v>
      </c>
      <c r="D9" s="18"/>
      <c r="E9" s="12">
        <f t="shared" ref="E9:E17" si="0">SUM(C9:D9)</f>
        <v>198000000</v>
      </c>
    </row>
    <row r="10" spans="1:5" ht="25.5" customHeight="1" x14ac:dyDescent="0.2">
      <c r="A10" s="37" t="s">
        <v>6</v>
      </c>
      <c r="B10" s="29" t="s">
        <v>7</v>
      </c>
      <c r="C10" s="22"/>
      <c r="D10" s="19">
        <v>32000000</v>
      </c>
      <c r="E10" s="13">
        <f t="shared" si="0"/>
        <v>32000000</v>
      </c>
    </row>
    <row r="11" spans="1:5" ht="25.5" customHeight="1" x14ac:dyDescent="0.2">
      <c r="A11" s="37" t="s">
        <v>8</v>
      </c>
      <c r="B11" s="29" t="s">
        <v>9</v>
      </c>
      <c r="C11" s="22"/>
      <c r="D11" s="19">
        <v>800000000</v>
      </c>
      <c r="E11" s="13">
        <f t="shared" si="0"/>
        <v>800000000</v>
      </c>
    </row>
    <row r="12" spans="1:5" ht="26.25" customHeight="1" x14ac:dyDescent="0.2">
      <c r="A12" s="37" t="s">
        <v>10</v>
      </c>
      <c r="B12" s="29" t="s">
        <v>11</v>
      </c>
      <c r="C12" s="22"/>
      <c r="D12" s="19">
        <v>27715000</v>
      </c>
      <c r="E12" s="13">
        <f t="shared" si="0"/>
        <v>27715000</v>
      </c>
    </row>
    <row r="13" spans="1:5" ht="16.5" customHeight="1" x14ac:dyDescent="0.2">
      <c r="A13" s="37" t="s">
        <v>12</v>
      </c>
      <c r="B13" s="29" t="s">
        <v>13</v>
      </c>
      <c r="C13" s="22"/>
      <c r="D13" s="19">
        <v>517000</v>
      </c>
      <c r="E13" s="13">
        <f t="shared" si="0"/>
        <v>517000</v>
      </c>
    </row>
    <row r="14" spans="1:5" ht="16.5" customHeight="1" x14ac:dyDescent="0.2">
      <c r="A14" s="37" t="s">
        <v>14</v>
      </c>
      <c r="B14" s="29" t="s">
        <v>15</v>
      </c>
      <c r="C14" s="22"/>
      <c r="D14" s="19">
        <v>326000</v>
      </c>
      <c r="E14" s="13">
        <f t="shared" si="0"/>
        <v>326000</v>
      </c>
    </row>
    <row r="15" spans="1:5" ht="16.5" customHeight="1" x14ac:dyDescent="0.2">
      <c r="A15" s="37" t="s">
        <v>16</v>
      </c>
      <c r="B15" s="29" t="s">
        <v>17</v>
      </c>
      <c r="C15" s="22"/>
      <c r="D15" s="19">
        <v>25000000</v>
      </c>
      <c r="E15" s="13">
        <f t="shared" si="0"/>
        <v>25000000</v>
      </c>
    </row>
    <row r="16" spans="1:5" ht="16.5" customHeight="1" thickBot="1" x14ac:dyDescent="0.25">
      <c r="A16" s="37" t="s">
        <v>18</v>
      </c>
      <c r="B16" s="29" t="s">
        <v>19</v>
      </c>
      <c r="C16" s="22"/>
      <c r="D16" s="19">
        <v>20500000</v>
      </c>
      <c r="E16" s="13">
        <f t="shared" si="0"/>
        <v>20500000</v>
      </c>
    </row>
    <row r="17" spans="1:5" ht="16.5" customHeight="1" thickBot="1" x14ac:dyDescent="0.25">
      <c r="A17" s="76" t="s">
        <v>28</v>
      </c>
      <c r="B17" s="77"/>
      <c r="C17" s="14">
        <f>SUM(C9:C16)</f>
        <v>198000000</v>
      </c>
      <c r="D17" s="20">
        <f>SUM(D9:D16)</f>
        <v>906058000</v>
      </c>
      <c r="E17" s="14">
        <f t="shared" si="0"/>
        <v>1104058000</v>
      </c>
    </row>
    <row r="18" spans="1:5" x14ac:dyDescent="0.2">
      <c r="A18" s="1"/>
    </row>
  </sheetData>
  <mergeCells count="3">
    <mergeCell ref="A6:A7"/>
    <mergeCell ref="E6:E7"/>
    <mergeCell ref="A17:B17"/>
  </mergeCells>
  <pageMargins left="0.9055118110236221" right="0.9055118110236221" top="0.78740157480314965" bottom="0.78740157480314965" header="0.31496062992125984" footer="0.31496062992125984"/>
  <pageSetup paperSize="9" scale="88" orientation="portrait" r:id="rId1"/>
  <headerFooter>
    <oddHeader>&amp;RTabulka č. 2
List č. 6</oddHeader>
  </headerFooter>
  <ignoredErrors>
    <ignoredError sqref="C7 D7 C8:D8 A9:A16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9FE8D-F585-44BB-B89B-E1341E6EE070}">
  <dimension ref="A1:D11"/>
  <sheetViews>
    <sheetView zoomScaleNormal="100" workbookViewId="0"/>
  </sheetViews>
  <sheetFormatPr defaultRowHeight="12.75" x14ac:dyDescent="0.2"/>
  <cols>
    <col min="1" max="1" width="10.85546875" style="2" customWidth="1"/>
    <col min="2" max="2" width="48.42578125" style="2" customWidth="1"/>
    <col min="3" max="4" width="15.7109375" style="2" customWidth="1"/>
    <col min="5" max="16384" width="9.140625" style="2"/>
  </cols>
  <sheetData>
    <row r="1" spans="1:4" ht="16.5" customHeight="1" x14ac:dyDescent="0.2">
      <c r="A1" s="4" t="s">
        <v>32</v>
      </c>
      <c r="B1" s="6">
        <v>2025</v>
      </c>
    </row>
    <row r="2" spans="1:4" ht="16.5" customHeight="1" x14ac:dyDescent="0.2">
      <c r="A2" s="5" t="s">
        <v>33</v>
      </c>
      <c r="B2" s="7" t="s">
        <v>29</v>
      </c>
    </row>
    <row r="3" spans="1:4" ht="16.5" customHeight="1" x14ac:dyDescent="0.2">
      <c r="A3" s="4" t="s">
        <v>34</v>
      </c>
      <c r="B3" s="8" t="s">
        <v>52</v>
      </c>
    </row>
    <row r="4" spans="1:4" ht="16.5" customHeight="1" x14ac:dyDescent="0.2">
      <c r="A4" s="1"/>
    </row>
    <row r="5" spans="1:4" ht="16.5" customHeight="1" thickBot="1" x14ac:dyDescent="0.25">
      <c r="A5" s="3" t="s">
        <v>36</v>
      </c>
    </row>
    <row r="6" spans="1:4" ht="16.5" customHeight="1" x14ac:dyDescent="0.2">
      <c r="A6" s="69"/>
      <c r="B6" s="26" t="s">
        <v>0</v>
      </c>
      <c r="C6" s="9" t="s">
        <v>43</v>
      </c>
      <c r="D6" s="63" t="s">
        <v>1</v>
      </c>
    </row>
    <row r="7" spans="1:4" ht="16.5" customHeight="1" thickBot="1" x14ac:dyDescent="0.25">
      <c r="A7" s="70"/>
      <c r="B7" s="27" t="s">
        <v>2</v>
      </c>
      <c r="C7" s="10" t="s">
        <v>40</v>
      </c>
      <c r="D7" s="64"/>
    </row>
    <row r="8" spans="1:4" ht="26.25" customHeight="1" thickBot="1" x14ac:dyDescent="0.25">
      <c r="A8" s="59" t="s">
        <v>3</v>
      </c>
      <c r="B8" s="42" t="s">
        <v>44</v>
      </c>
      <c r="C8" s="60">
        <v>1514500</v>
      </c>
      <c r="D8" s="41" t="s">
        <v>38</v>
      </c>
    </row>
    <row r="9" spans="1:4" ht="16.5" customHeight="1" thickBot="1" x14ac:dyDescent="0.25">
      <c r="A9" s="37" t="s">
        <v>24</v>
      </c>
      <c r="B9" s="29" t="s">
        <v>25</v>
      </c>
      <c r="C9" s="23">
        <v>2646710000</v>
      </c>
      <c r="D9" s="13">
        <f>SUM(C9:C9)</f>
        <v>2646710000</v>
      </c>
    </row>
    <row r="10" spans="1:4" ht="16.5" customHeight="1" thickBot="1" x14ac:dyDescent="0.25">
      <c r="A10" s="76" t="s">
        <v>28</v>
      </c>
      <c r="B10" s="77"/>
      <c r="C10" s="14">
        <f>SUM(C9:C9)</f>
        <v>2646710000</v>
      </c>
      <c r="D10" s="14">
        <f>SUM(C10:C10)</f>
        <v>2646710000</v>
      </c>
    </row>
    <row r="11" spans="1:4" x14ac:dyDescent="0.2">
      <c r="A11" s="1"/>
    </row>
  </sheetData>
  <mergeCells count="3">
    <mergeCell ref="A6:A7"/>
    <mergeCell ref="D6:D7"/>
    <mergeCell ref="A10:B10"/>
  </mergeCells>
  <pageMargins left="0.9055118110236221" right="0.9055118110236221" top="0.78740157480314965" bottom="0.78740157480314965" header="0.31496062992125984" footer="0.31496062992125984"/>
  <pageSetup paperSize="9" scale="91" orientation="portrait" r:id="rId1"/>
  <headerFooter>
    <oddHeader>&amp;RTabulka č. 2
List č. 7</oddHeader>
  </headerFooter>
  <ignoredErrors>
    <ignoredError sqref="A9 C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D447F-2746-46E8-9B6F-CCF440050420}">
  <dimension ref="A1:D12"/>
  <sheetViews>
    <sheetView zoomScaleNormal="100" workbookViewId="0"/>
  </sheetViews>
  <sheetFormatPr defaultRowHeight="12.75" x14ac:dyDescent="0.2"/>
  <cols>
    <col min="1" max="1" width="10.85546875" style="2" customWidth="1"/>
    <col min="2" max="2" width="48.42578125" style="2" customWidth="1"/>
    <col min="3" max="4" width="15.7109375" style="2" customWidth="1"/>
    <col min="5" max="16384" width="9.140625" style="2"/>
  </cols>
  <sheetData>
    <row r="1" spans="1:4" ht="16.5" customHeight="1" x14ac:dyDescent="0.2">
      <c r="A1" s="4" t="s">
        <v>32</v>
      </c>
      <c r="B1" s="6">
        <v>2025</v>
      </c>
    </row>
    <row r="2" spans="1:4" ht="16.5" customHeight="1" x14ac:dyDescent="0.2">
      <c r="A2" s="5" t="s">
        <v>33</v>
      </c>
      <c r="B2" s="7" t="s">
        <v>29</v>
      </c>
    </row>
    <row r="3" spans="1:4" ht="16.5" customHeight="1" x14ac:dyDescent="0.2">
      <c r="A3" s="4" t="s">
        <v>34</v>
      </c>
      <c r="B3" s="8" t="s">
        <v>53</v>
      </c>
    </row>
    <row r="4" spans="1:4" ht="16.5" customHeight="1" x14ac:dyDescent="0.2">
      <c r="A4" s="1"/>
    </row>
    <row r="5" spans="1:4" ht="16.5" customHeight="1" thickBot="1" x14ac:dyDescent="0.25">
      <c r="A5" s="3" t="s">
        <v>36</v>
      </c>
    </row>
    <row r="6" spans="1:4" ht="16.5" customHeight="1" x14ac:dyDescent="0.2">
      <c r="A6" s="69"/>
      <c r="B6" s="26" t="s">
        <v>0</v>
      </c>
      <c r="C6" s="9" t="s">
        <v>43</v>
      </c>
      <c r="D6" s="63" t="s">
        <v>1</v>
      </c>
    </row>
    <row r="7" spans="1:4" ht="16.5" customHeight="1" thickBot="1" x14ac:dyDescent="0.25">
      <c r="A7" s="70"/>
      <c r="B7" s="27" t="s">
        <v>2</v>
      </c>
      <c r="C7" s="10" t="s">
        <v>40</v>
      </c>
      <c r="D7" s="64"/>
    </row>
    <row r="8" spans="1:4" ht="26.25" customHeight="1" thickBot="1" x14ac:dyDescent="0.25">
      <c r="A8" s="59" t="s">
        <v>3</v>
      </c>
      <c r="B8" s="42" t="s">
        <v>44</v>
      </c>
      <c r="C8" s="60">
        <v>1514600</v>
      </c>
      <c r="D8" s="41" t="s">
        <v>38</v>
      </c>
    </row>
    <row r="9" spans="1:4" ht="16.5" customHeight="1" x14ac:dyDescent="0.2">
      <c r="A9" s="36" t="s">
        <v>20</v>
      </c>
      <c r="B9" s="28" t="s">
        <v>21</v>
      </c>
      <c r="C9" s="23">
        <v>132434322</v>
      </c>
      <c r="D9" s="13">
        <f>SUM(C9:C9)</f>
        <v>132434322</v>
      </c>
    </row>
    <row r="10" spans="1:4" ht="16.5" customHeight="1" thickBot="1" x14ac:dyDescent="0.25">
      <c r="A10" s="37" t="s">
        <v>24</v>
      </c>
      <c r="B10" s="29" t="s">
        <v>25</v>
      </c>
      <c r="C10" s="23">
        <v>27580969000</v>
      </c>
      <c r="D10" s="13">
        <f>SUM(C10:C10)</f>
        <v>27580969000</v>
      </c>
    </row>
    <row r="11" spans="1:4" ht="16.5" customHeight="1" thickBot="1" x14ac:dyDescent="0.25">
      <c r="A11" s="76" t="s">
        <v>28</v>
      </c>
      <c r="B11" s="77"/>
      <c r="C11" s="14">
        <f>SUM(C9:C10)</f>
        <v>27713403322</v>
      </c>
      <c r="D11" s="14">
        <f>SUM(C11:C11)</f>
        <v>27713403322</v>
      </c>
    </row>
    <row r="12" spans="1:4" x14ac:dyDescent="0.2">
      <c r="A12" s="1"/>
    </row>
  </sheetData>
  <mergeCells count="3">
    <mergeCell ref="A6:A7"/>
    <mergeCell ref="D6:D7"/>
    <mergeCell ref="A11:B11"/>
  </mergeCells>
  <pageMargins left="0.9055118110236221" right="0.9055118110236221" top="0.78740157480314965" bottom="0.78740157480314965" header="0.31496062992125984" footer="0.31496062992125984"/>
  <pageSetup paperSize="9" scale="91" orientation="portrait" r:id="rId1"/>
  <headerFooter>
    <oddHeader>&amp;RTabulka č. 2
List č. 8</oddHeader>
  </headerFooter>
  <ignoredErrors>
    <ignoredError sqref="C11" formulaRange="1"/>
    <ignoredError sqref="C7 A9: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Sumář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Machová Monika Ing.</dc:creator>
  <cp:lastModifiedBy>Heimerle Ondřej Ing.</cp:lastModifiedBy>
  <cp:lastPrinted>2024-10-16T10:57:51Z</cp:lastPrinted>
  <dcterms:created xsi:type="dcterms:W3CDTF">2024-10-03T13:39:58Z</dcterms:created>
  <dcterms:modified xsi:type="dcterms:W3CDTF">2024-10-16T11:00:31Z</dcterms:modified>
</cp:coreProperties>
</file>