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/>
  <mc:AlternateContent xmlns:mc="http://schemas.openxmlformats.org/markup-compatibility/2006">
    <mc:Choice Requires="x15">
      <x15ac:absPath xmlns:x15ac="http://schemas.microsoft.com/office/spreadsheetml/2010/11/ac" url="\\nt\O410\Odd. 413\Návrh rozpočtu\2025 - Návrh rozpočtu\PSP\"/>
    </mc:Choice>
  </mc:AlternateContent>
  <xr:revisionPtr revIDLastSave="0" documentId="13_ncr:1_{E405EE01-7B09-42C3-BC7B-10032C112851}" xr6:coauthVersionLast="47" xr6:coauthVersionMax="47" xr10:uidLastSave="{00000000-0000-0000-0000-000000000000}"/>
  <bookViews>
    <workbookView xWindow="28680" yWindow="-120" windowWidth="29040" windowHeight="17520" xr2:uid="{3CB79040-766B-48C9-AD3A-C77D7A3E1ACE}"/>
  </bookViews>
  <sheets>
    <sheet name="Tabulky pro r. 2025-SS+OSS+PO" sheetId="3" r:id="rId1"/>
  </sheets>
  <definedNames>
    <definedName name="_xlnm.Print_Area" localSheetId="0">'Tabulky pro r. 2025-SS+OSS+PO'!$A$1:$L$198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5" i="3" l="1"/>
  <c r="L83" i="3" l="1"/>
  <c r="I83" i="3"/>
  <c r="L82" i="3"/>
  <c r="I82" i="3"/>
  <c r="L81" i="3"/>
  <c r="I81" i="3"/>
  <c r="I80" i="3"/>
  <c r="L79" i="3"/>
  <c r="I79" i="3"/>
  <c r="E85" i="3"/>
  <c r="G93" i="3"/>
  <c r="G92" i="3"/>
  <c r="G91" i="3"/>
  <c r="G90" i="3"/>
  <c r="G89" i="3"/>
  <c r="E93" i="3"/>
  <c r="E92" i="3"/>
  <c r="E91" i="3"/>
  <c r="E90" i="3"/>
  <c r="E89" i="3"/>
  <c r="C93" i="3"/>
  <c r="C92" i="3"/>
  <c r="C164" i="3" s="1"/>
  <c r="C186" i="3" s="1"/>
  <c r="C91" i="3"/>
  <c r="C163" i="3" s="1"/>
  <c r="C90" i="3"/>
  <c r="C89" i="3"/>
  <c r="G85" i="3"/>
  <c r="L85" i="3" s="1"/>
  <c r="G78" i="3"/>
  <c r="E78" i="3"/>
  <c r="C78" i="3"/>
  <c r="E178" i="3"/>
  <c r="E171" i="3"/>
  <c r="E119" i="3"/>
  <c r="E112" i="3"/>
  <c r="E132" i="3" s="1"/>
  <c r="E75" i="3"/>
  <c r="E68" i="3"/>
  <c r="E65" i="3"/>
  <c r="E58" i="3"/>
  <c r="E47" i="3"/>
  <c r="E40" i="3"/>
  <c r="E37" i="3"/>
  <c r="E30" i="3"/>
  <c r="E27" i="3"/>
  <c r="E20" i="3"/>
  <c r="E17" i="3"/>
  <c r="E10" i="3"/>
  <c r="I13" i="3"/>
  <c r="G178" i="3"/>
  <c r="I178" i="3" s="1"/>
  <c r="G171" i="3"/>
  <c r="G119" i="3"/>
  <c r="G112" i="3"/>
  <c r="G132" i="3" s="1"/>
  <c r="G75" i="3"/>
  <c r="G68" i="3"/>
  <c r="G65" i="3"/>
  <c r="I65" i="3" s="1"/>
  <c r="G58" i="3"/>
  <c r="I58" i="3" s="1"/>
  <c r="G10" i="3"/>
  <c r="G47" i="3"/>
  <c r="G40" i="3"/>
  <c r="G37" i="3"/>
  <c r="I37" i="3" s="1"/>
  <c r="G30" i="3"/>
  <c r="G27" i="3"/>
  <c r="G20" i="3"/>
  <c r="G17" i="3"/>
  <c r="L70" i="3"/>
  <c r="L59" i="3"/>
  <c r="I41" i="3"/>
  <c r="C37" i="3"/>
  <c r="L174" i="3"/>
  <c r="C178" i="3"/>
  <c r="C10" i="3"/>
  <c r="I33" i="3"/>
  <c r="C171" i="3"/>
  <c r="C112" i="3"/>
  <c r="C68" i="3"/>
  <c r="C58" i="3"/>
  <c r="C40" i="3"/>
  <c r="C30" i="3"/>
  <c r="C20" i="3"/>
  <c r="L60" i="3"/>
  <c r="I12" i="3"/>
  <c r="G134" i="3"/>
  <c r="L134" i="3" s="1"/>
  <c r="G135" i="3"/>
  <c r="G136" i="3"/>
  <c r="L136" i="3" s="1"/>
  <c r="G137" i="3"/>
  <c r="L137" i="3" s="1"/>
  <c r="C134" i="3"/>
  <c r="C135" i="3"/>
  <c r="C136" i="3"/>
  <c r="C137" i="3"/>
  <c r="C133" i="3"/>
  <c r="E137" i="3"/>
  <c r="E136" i="3"/>
  <c r="E135" i="3"/>
  <c r="E134" i="3"/>
  <c r="I134" i="3" s="1"/>
  <c r="E133" i="3"/>
  <c r="I133" i="3" s="1"/>
  <c r="E139" i="3"/>
  <c r="C17" i="3"/>
  <c r="C27" i="3"/>
  <c r="C47" i="3"/>
  <c r="C65" i="3"/>
  <c r="I14" i="3"/>
  <c r="I72" i="3"/>
  <c r="L116" i="3"/>
  <c r="L62" i="3"/>
  <c r="I44" i="3"/>
  <c r="I34" i="3"/>
  <c r="L24" i="3"/>
  <c r="L175" i="3"/>
  <c r="C75" i="3"/>
  <c r="C119" i="3"/>
  <c r="I60" i="3"/>
  <c r="L176" i="3"/>
  <c r="I176" i="3"/>
  <c r="L173" i="3"/>
  <c r="I173" i="3"/>
  <c r="L172" i="3"/>
  <c r="I172" i="3"/>
  <c r="L73" i="3"/>
  <c r="I73" i="3"/>
  <c r="I70" i="3"/>
  <c r="L69" i="3"/>
  <c r="I69" i="3"/>
  <c r="L117" i="3"/>
  <c r="I117" i="3"/>
  <c r="L114" i="3"/>
  <c r="I114" i="3"/>
  <c r="L113" i="3"/>
  <c r="I113" i="3"/>
  <c r="L63" i="3"/>
  <c r="I63" i="3"/>
  <c r="I59" i="3"/>
  <c r="L45" i="3"/>
  <c r="I45" i="3"/>
  <c r="L42" i="3"/>
  <c r="I42" i="3"/>
  <c r="L41" i="3"/>
  <c r="L35" i="3"/>
  <c r="I35" i="3"/>
  <c r="L32" i="3"/>
  <c r="I32" i="3"/>
  <c r="L31" i="3"/>
  <c r="I31" i="3"/>
  <c r="L25" i="3"/>
  <c r="I25" i="3"/>
  <c r="L22" i="3"/>
  <c r="I22" i="3"/>
  <c r="L21" i="3"/>
  <c r="I21" i="3"/>
  <c r="L15" i="3"/>
  <c r="I15" i="3"/>
  <c r="L12" i="3"/>
  <c r="I11" i="3"/>
  <c r="L71" i="3"/>
  <c r="I71" i="3"/>
  <c r="I116" i="3"/>
  <c r="I174" i="3"/>
  <c r="I62" i="3"/>
  <c r="L34" i="3"/>
  <c r="I175" i="3"/>
  <c r="L14" i="3"/>
  <c r="I24" i="3"/>
  <c r="L44" i="3"/>
  <c r="L33" i="3"/>
  <c r="I61" i="3"/>
  <c r="L61" i="3"/>
  <c r="I115" i="3"/>
  <c r="L115" i="3"/>
  <c r="L23" i="3"/>
  <c r="I23" i="3"/>
  <c r="L72" i="3"/>
  <c r="I43" i="3"/>
  <c r="L43" i="3"/>
  <c r="L11" i="3"/>
  <c r="L13" i="3"/>
  <c r="C132" i="3"/>
  <c r="I10" i="3" l="1"/>
  <c r="I78" i="3"/>
  <c r="I17" i="3"/>
  <c r="I171" i="3"/>
  <c r="I137" i="3"/>
  <c r="G162" i="3"/>
  <c r="G184" i="3" s="1"/>
  <c r="I184" i="3" s="1"/>
  <c r="I135" i="3"/>
  <c r="I136" i="3"/>
  <c r="L135" i="3"/>
  <c r="G163" i="3"/>
  <c r="G185" i="3" s="1"/>
  <c r="I112" i="3"/>
  <c r="L112" i="3"/>
  <c r="L178" i="3"/>
  <c r="G165" i="3"/>
  <c r="L78" i="3"/>
  <c r="I85" i="3"/>
  <c r="L75" i="3"/>
  <c r="I68" i="3"/>
  <c r="L58" i="3"/>
  <c r="L65" i="3"/>
  <c r="L40" i="3"/>
  <c r="I47" i="3"/>
  <c r="I40" i="3"/>
  <c r="L30" i="3"/>
  <c r="L20" i="3"/>
  <c r="I20" i="3"/>
  <c r="I27" i="3"/>
  <c r="L27" i="3"/>
  <c r="L17" i="3"/>
  <c r="L90" i="3"/>
  <c r="L91" i="3"/>
  <c r="I91" i="3"/>
  <c r="C165" i="3"/>
  <c r="C187" i="3" s="1"/>
  <c r="L133" i="3"/>
  <c r="L132" i="3"/>
  <c r="C139" i="3"/>
  <c r="L68" i="3"/>
  <c r="L47" i="3"/>
  <c r="L37" i="3"/>
  <c r="C88" i="3"/>
  <c r="C160" i="3" s="1"/>
  <c r="C182" i="3" s="1"/>
  <c r="C95" i="3"/>
  <c r="L93" i="3"/>
  <c r="C161" i="3"/>
  <c r="C183" i="3" s="1"/>
  <c r="L89" i="3"/>
  <c r="L10" i="3"/>
  <c r="E164" i="3"/>
  <c r="E186" i="3" s="1"/>
  <c r="I119" i="3"/>
  <c r="E162" i="3"/>
  <c r="E184" i="3" s="1"/>
  <c r="I75" i="3"/>
  <c r="I30" i="3"/>
  <c r="E161" i="3"/>
  <c r="E183" i="3" s="1"/>
  <c r="E95" i="3"/>
  <c r="I90" i="3"/>
  <c r="I92" i="3"/>
  <c r="I132" i="3"/>
  <c r="C185" i="3"/>
  <c r="G95" i="3"/>
  <c r="L171" i="3"/>
  <c r="G88" i="3"/>
  <c r="G160" i="3" s="1"/>
  <c r="G182" i="3" s="1"/>
  <c r="G161" i="3"/>
  <c r="I89" i="3"/>
  <c r="E163" i="3"/>
  <c r="E88" i="3"/>
  <c r="E160" i="3" s="1"/>
  <c r="E182" i="3" s="1"/>
  <c r="C162" i="3"/>
  <c r="I93" i="3"/>
  <c r="G139" i="3"/>
  <c r="L92" i="3"/>
  <c r="G164" i="3"/>
  <c r="L119" i="3"/>
  <c r="E165" i="3"/>
  <c r="E187" i="3" s="1"/>
  <c r="C189" i="3" l="1"/>
  <c r="L165" i="3"/>
  <c r="L163" i="3"/>
  <c r="G187" i="3"/>
  <c r="C193" i="3"/>
  <c r="C167" i="3"/>
  <c r="I162" i="3"/>
  <c r="I165" i="3"/>
  <c r="E167" i="3"/>
  <c r="L187" i="3"/>
  <c r="I187" i="3"/>
  <c r="I139" i="3"/>
  <c r="L139" i="3"/>
  <c r="C184" i="3"/>
  <c r="L184" i="3" s="1"/>
  <c r="L162" i="3"/>
  <c r="I163" i="3"/>
  <c r="E185" i="3"/>
  <c r="I185" i="3" s="1"/>
  <c r="E189" i="3"/>
  <c r="L161" i="3"/>
  <c r="G167" i="3"/>
  <c r="I161" i="3"/>
  <c r="G183" i="3"/>
  <c r="L185" i="3"/>
  <c r="L88" i="3"/>
  <c r="I88" i="3"/>
  <c r="G186" i="3"/>
  <c r="I164" i="3"/>
  <c r="L164" i="3"/>
  <c r="L95" i="3"/>
  <c r="I95" i="3"/>
  <c r="I167" i="3" l="1"/>
  <c r="L167" i="3"/>
  <c r="L186" i="3"/>
  <c r="I186" i="3"/>
  <c r="L160" i="3"/>
  <c r="I160" i="3"/>
  <c r="I183" i="3"/>
  <c r="G189" i="3"/>
  <c r="L183" i="3"/>
  <c r="E193" i="3"/>
  <c r="I182" i="3" l="1"/>
  <c r="L182" i="3"/>
  <c r="G193" i="3"/>
  <c r="I189" i="3"/>
  <c r="L189" i="3"/>
  <c r="L193" i="3" l="1"/>
  <c r="I193" i="3"/>
</calcChain>
</file>

<file path=xl/sharedStrings.xml><?xml version="1.0" encoding="utf-8"?>
<sst xmlns="http://schemas.openxmlformats.org/spreadsheetml/2006/main" count="168" uniqueCount="40">
  <si>
    <t>i   3/2 (%)</t>
  </si>
  <si>
    <t>i   3/1(%)</t>
  </si>
  <si>
    <t>Ústřední orgán MD ČR</t>
  </si>
  <si>
    <t xml:space="preserve">               Organizace</t>
  </si>
  <si>
    <t>Platy zaměstnanců a ostatní</t>
  </si>
  <si>
    <t>platby za provedenou práci</t>
  </si>
  <si>
    <t xml:space="preserve">Platy zaměstnanců   </t>
  </si>
  <si>
    <t>Ostatní osobní výdaje</t>
  </si>
  <si>
    <t>Počet zaměstnanců celkem</t>
  </si>
  <si>
    <t>Průměrný měsíční plat na</t>
  </si>
  <si>
    <t>1 zaměstnance celkem</t>
  </si>
  <si>
    <t>Úřad pro civilní letectví</t>
  </si>
  <si>
    <t>Státní plavební správa</t>
  </si>
  <si>
    <t>Drážní úřad</t>
  </si>
  <si>
    <t>Drážní inspekce</t>
  </si>
  <si>
    <t>Státní správa celkem</t>
  </si>
  <si>
    <t>Skutečnost</t>
  </si>
  <si>
    <t>Schválený</t>
  </si>
  <si>
    <t>rozpočet</t>
  </si>
  <si>
    <t>Pojistné placené zaměstnavatelem</t>
  </si>
  <si>
    <t>Ostatní org. složky státu celkem</t>
  </si>
  <si>
    <t xml:space="preserve">         Organizace</t>
  </si>
  <si>
    <t xml:space="preserve">              Organizace</t>
  </si>
  <si>
    <t>provedenou práci OSS a mzdové</t>
  </si>
  <si>
    <t>Výdaje na platy a ostatní platby za</t>
  </si>
  <si>
    <t xml:space="preserve">náklady PO včetně pojistného </t>
  </si>
  <si>
    <t>a příspěvku FKSP</t>
  </si>
  <si>
    <t>Ředitelství vodních cest ČR</t>
  </si>
  <si>
    <t>na 1 zaměstnance celkem</t>
  </si>
  <si>
    <t>Průměrný měsíční plat</t>
  </si>
  <si>
    <t>Organizační složky státu celkem</t>
  </si>
  <si>
    <t>Celkem OSS a PO</t>
  </si>
  <si>
    <t>Ústav pro odborné zjišťování příčin leteckých nehod</t>
  </si>
  <si>
    <t>Návrh</t>
  </si>
  <si>
    <t>rozpočtu</t>
  </si>
  <si>
    <r>
      <t xml:space="preserve">Příspěvkové organizace celkem  </t>
    </r>
    <r>
      <rPr>
        <sz val="10"/>
        <rFont val="Times New Roman"/>
        <family val="1"/>
        <charset val="238"/>
      </rPr>
      <t>-</t>
    </r>
    <r>
      <rPr>
        <b/>
        <sz val="10"/>
        <rFont val="Times New Roman"/>
        <family val="1"/>
      </rPr>
      <t xml:space="preserve"> </t>
    </r>
  </si>
  <si>
    <t>CSPSD (skutečnost vč. prostředků hrazených z fondu odměn)</t>
  </si>
  <si>
    <t>Dopravní a energetický stavební úřad</t>
  </si>
  <si>
    <t>Základní příděl FKSP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</si>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</sst>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 CE"/>
      <family val="2"/>
      <charset val="238"/>
    </font>
    <font>
      <b/>
      <sz val="8"/>
      <name val="Times New Roman"/>
      <family val="1"/>
    </font>
    <font>
      <sz val="10"/>
      <name val="Arial CE"/>
      <charset val="238"/>
    </font>
    <font>
      <sz val="8"/>
      <color indexed="8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charset val="238"/>
    </font>
    <font>
      <i/>
      <sz val="12"/>
      <name val="Times New Roman"/>
      <family val="1"/>
      <charset val="238"/>
    </font>
    <font>
      <sz val="12"/>
      <color indexed="10"/>
      <name val="Times New Roman"/>
      <family val="1"/>
    </font>
    <font>
      <sz val="10"/>
      <color indexed="10"/>
      <name val="Arial CE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8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b/>
      <sz val="12"/>
      <color rgb="FFFF0000"/>
      <name val="Times New Roman"/>
      <family val="1"/>
    </font>
    <font>
      <sz val="8"/>
      <color rgb="FFFF0000"/>
      <name val="Arial CE"/>
      <charset val="238"/>
    </font>
    <font>
      <b/>
      <sz val="8"/>
      <color rgb="FFFF000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0" fillId="0" borderId="0" xfId="0" applyFont="1"/>
    <xf numFmtId="3" fontId="10" fillId="0" borderId="0" xfId="0" applyNumberFormat="1" applyFont="1"/>
    <xf numFmtId="0" fontId="14" fillId="2" borderId="1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4" fillId="2" borderId="4" xfId="0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9" fillId="2" borderId="5" xfId="0" applyFont="1" applyFill="1" applyBorder="1" applyProtection="1"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Protection="1">
      <protection locked="0"/>
    </xf>
    <xf numFmtId="0" fontId="4" fillId="2" borderId="7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2" fillId="2" borderId="6" xfId="0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3" fontId="2" fillId="2" borderId="0" xfId="0" applyNumberFormat="1" applyFont="1" applyFill="1"/>
    <xf numFmtId="0" fontId="10" fillId="2" borderId="0" xfId="0" applyFont="1" applyFill="1"/>
    <xf numFmtId="3" fontId="10" fillId="2" borderId="0" xfId="0" applyNumberFormat="1" applyFont="1" applyFill="1"/>
    <xf numFmtId="0" fontId="5" fillId="2" borderId="0" xfId="0" applyFont="1" applyFill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9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8" fillId="2" borderId="0" xfId="0" applyFont="1" applyFill="1"/>
    <xf numFmtId="2" fontId="2" fillId="2" borderId="0" xfId="0" applyNumberFormat="1" applyFont="1" applyFill="1"/>
    <xf numFmtId="3" fontId="1" fillId="2" borderId="0" xfId="0" applyNumberFormat="1" applyFont="1" applyFill="1"/>
    <xf numFmtId="3" fontId="11" fillId="2" borderId="0" xfId="0" applyNumberFormat="1" applyFont="1" applyFill="1"/>
    <xf numFmtId="3" fontId="0" fillId="2" borderId="0" xfId="0" applyNumberFormat="1" applyFill="1"/>
    <xf numFmtId="0" fontId="0" fillId="2" borderId="0" xfId="0" applyFill="1"/>
    <xf numFmtId="3" fontId="12" fillId="2" borderId="0" xfId="0" applyNumberFormat="1" applyFont="1" applyFill="1"/>
    <xf numFmtId="3" fontId="16" fillId="0" borderId="0" xfId="0" applyNumberFormat="1" applyFont="1"/>
    <xf numFmtId="3" fontId="13" fillId="0" borderId="0" xfId="0" applyNumberFormat="1" applyFont="1"/>
    <xf numFmtId="3" fontId="1" fillId="0" borderId="0" xfId="0" applyNumberFormat="1" applyFont="1"/>
    <xf numFmtId="3" fontId="15" fillId="0" borderId="1" xfId="0" applyNumberFormat="1" applyFont="1" applyBorder="1" applyProtection="1">
      <protection locked="0"/>
    </xf>
    <xf numFmtId="3" fontId="15" fillId="0" borderId="2" xfId="0" applyNumberFormat="1" applyFon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2" fontId="2" fillId="0" borderId="0" xfId="0" applyNumberFormat="1" applyFont="1"/>
    <xf numFmtId="0" fontId="5" fillId="0" borderId="0" xfId="0" applyFont="1" applyProtection="1">
      <protection locked="0"/>
    </xf>
    <xf numFmtId="3" fontId="20" fillId="0" borderId="9" xfId="0" applyNumberFormat="1" applyFont="1" applyBorder="1"/>
    <xf numFmtId="0" fontId="20" fillId="2" borderId="9" xfId="0" applyFont="1" applyFill="1" applyBorder="1"/>
    <xf numFmtId="0" fontId="20" fillId="2" borderId="10" xfId="0" applyFont="1" applyFill="1" applyBorder="1"/>
    <xf numFmtId="3" fontId="21" fillId="0" borderId="1" xfId="0" applyNumberFormat="1" applyFont="1" applyBorder="1"/>
    <xf numFmtId="3" fontId="21" fillId="0" borderId="2" xfId="0" applyNumberFormat="1" applyFont="1" applyBorder="1"/>
    <xf numFmtId="2" fontId="21" fillId="0" borderId="1" xfId="0" applyNumberFormat="1" applyFont="1" applyBorder="1"/>
    <xf numFmtId="2" fontId="21" fillId="0" borderId="2" xfId="0" applyNumberFormat="1" applyFont="1" applyBorder="1"/>
    <xf numFmtId="2" fontId="21" fillId="0" borderId="3" xfId="0" applyNumberFormat="1" applyFont="1" applyBorder="1"/>
    <xf numFmtId="3" fontId="21" fillId="0" borderId="6" xfId="0" applyNumberFormat="1" applyFont="1" applyBorder="1"/>
    <xf numFmtId="3" fontId="21" fillId="0" borderId="11" xfId="0" applyNumberFormat="1" applyFont="1" applyBorder="1" applyProtection="1">
      <protection locked="0"/>
    </xf>
    <xf numFmtId="2" fontId="21" fillId="0" borderId="9" xfId="0" applyNumberFormat="1" applyFont="1" applyBorder="1"/>
    <xf numFmtId="3" fontId="21" fillId="0" borderId="4" xfId="0" applyNumberFormat="1" applyFont="1" applyBorder="1"/>
    <xf numFmtId="2" fontId="21" fillId="0" borderId="0" xfId="0" applyNumberFormat="1" applyFont="1"/>
    <xf numFmtId="2" fontId="21" fillId="0" borderId="5" xfId="0" applyNumberFormat="1" applyFont="1" applyBorder="1"/>
    <xf numFmtId="3" fontId="21" fillId="0" borderId="9" xfId="0" applyNumberFormat="1" applyFont="1" applyBorder="1"/>
    <xf numFmtId="3" fontId="21" fillId="0" borderId="8" xfId="0" applyNumberFormat="1" applyFont="1" applyBorder="1"/>
    <xf numFmtId="2" fontId="21" fillId="0" borderId="10" xfId="0" applyNumberFormat="1" applyFont="1" applyBorder="1"/>
    <xf numFmtId="3" fontId="21" fillId="0" borderId="3" xfId="0" applyNumberFormat="1" applyFont="1" applyBorder="1"/>
    <xf numFmtId="3" fontId="21" fillId="0" borderId="0" xfId="0" applyNumberFormat="1" applyFont="1"/>
    <xf numFmtId="0" fontId="22" fillId="0" borderId="0" xfId="0" applyFont="1" applyProtection="1">
      <protection locked="0"/>
    </xf>
    <xf numFmtId="3" fontId="20" fillId="0" borderId="0" xfId="0" applyNumberFormat="1" applyFont="1"/>
    <xf numFmtId="2" fontId="20" fillId="0" borderId="0" xfId="0" applyNumberFormat="1" applyFont="1"/>
    <xf numFmtId="0" fontId="23" fillId="0" borderId="1" xfId="0" applyFont="1" applyBorder="1" applyProtection="1">
      <protection locked="0"/>
    </xf>
    <xf numFmtId="0" fontId="23" fillId="0" borderId="2" xfId="0" applyFont="1" applyBorder="1" applyProtection="1">
      <protection locked="0"/>
    </xf>
    <xf numFmtId="0" fontId="23" fillId="0" borderId="3" xfId="0" applyFont="1" applyBorder="1" applyProtection="1">
      <protection locked="0"/>
    </xf>
    <xf numFmtId="2" fontId="20" fillId="0" borderId="9" xfId="0" applyNumberFormat="1" applyFont="1" applyBorder="1"/>
    <xf numFmtId="2" fontId="20" fillId="0" borderId="10" xfId="0" applyNumberFormat="1" applyFont="1" applyBorder="1"/>
    <xf numFmtId="3" fontId="21" fillId="0" borderId="6" xfId="0" applyNumberFormat="1" applyFont="1" applyBorder="1" applyProtection="1">
      <protection locked="0"/>
    </xf>
    <xf numFmtId="0" fontId="20" fillId="0" borderId="8" xfId="0" applyFont="1" applyBorder="1"/>
    <xf numFmtId="2" fontId="20" fillId="0" borderId="8" xfId="0" applyNumberFormat="1" applyFont="1" applyBorder="1"/>
    <xf numFmtId="2" fontId="20" fillId="0" borderId="5" xfId="0" applyNumberFormat="1" applyFont="1" applyBorder="1"/>
    <xf numFmtId="0" fontId="21" fillId="0" borderId="1" xfId="0" applyFont="1" applyBorder="1"/>
    <xf numFmtId="0" fontId="24" fillId="0" borderId="0" xfId="0" applyFont="1" applyProtection="1">
      <protection locked="0"/>
    </xf>
    <xf numFmtId="3" fontId="24" fillId="0" borderId="0" xfId="0" applyNumberFormat="1" applyFont="1"/>
    <xf numFmtId="2" fontId="24" fillId="0" borderId="0" xfId="0" applyNumberFormat="1" applyFont="1"/>
    <xf numFmtId="0" fontId="24" fillId="0" borderId="0" xfId="0" applyFont="1"/>
    <xf numFmtId="0" fontId="20" fillId="0" borderId="1" xfId="0" applyFont="1" applyBorder="1" applyProtection="1">
      <protection locked="0"/>
    </xf>
    <xf numFmtId="3" fontId="20" fillId="0" borderId="4" xfId="0" applyNumberFormat="1" applyFont="1" applyBorder="1" applyProtection="1">
      <protection locked="0"/>
    </xf>
    <xf numFmtId="3" fontId="20" fillId="0" borderId="5" xfId="0" applyNumberFormat="1" applyFont="1" applyBorder="1" applyProtection="1">
      <protection locked="0"/>
    </xf>
    <xf numFmtId="3" fontId="20" fillId="0" borderId="1" xfId="0" applyNumberFormat="1" applyFont="1" applyBorder="1" applyProtection="1">
      <protection locked="0"/>
    </xf>
    <xf numFmtId="3" fontId="20" fillId="0" borderId="2" xfId="0" applyNumberFormat="1" applyFont="1" applyBorder="1" applyProtection="1">
      <protection locked="0"/>
    </xf>
    <xf numFmtId="0" fontId="20" fillId="0" borderId="2" xfId="0" applyFont="1" applyBorder="1" applyProtection="1">
      <protection locked="0"/>
    </xf>
    <xf numFmtId="0" fontId="20" fillId="0" borderId="3" xfId="0" applyFont="1" applyBorder="1" applyProtection="1">
      <protection locked="0"/>
    </xf>
    <xf numFmtId="0" fontId="20" fillId="0" borderId="0" xfId="0" applyFont="1"/>
    <xf numFmtId="0" fontId="20" fillId="0" borderId="0" xfId="0" applyFont="1" applyProtection="1">
      <protection locked="0"/>
    </xf>
    <xf numFmtId="0" fontId="21" fillId="0" borderId="0" xfId="0" applyFont="1"/>
    <xf numFmtId="3" fontId="17" fillId="0" borderId="7" xfId="0" applyNumberFormat="1" applyFont="1" applyBorder="1"/>
    <xf numFmtId="3" fontId="17" fillId="0" borderId="10" xfId="0" applyNumberFormat="1" applyFont="1" applyBorder="1" applyProtection="1">
      <protection locked="0"/>
    </xf>
    <xf numFmtId="3" fontId="17" fillId="0" borderId="2" xfId="0" applyNumberFormat="1" applyFont="1" applyBorder="1"/>
    <xf numFmtId="3" fontId="17" fillId="0" borderId="9" xfId="0" applyNumberFormat="1" applyFont="1" applyBorder="1" applyProtection="1">
      <protection locked="0"/>
    </xf>
    <xf numFmtId="4" fontId="17" fillId="0" borderId="7" xfId="0" applyNumberFormat="1" applyFont="1" applyBorder="1"/>
    <xf numFmtId="3" fontId="17" fillId="0" borderId="5" xfId="0" applyNumberFormat="1" applyFont="1" applyBorder="1"/>
    <xf numFmtId="3" fontId="17" fillId="0" borderId="10" xfId="0" applyNumberFormat="1" applyFont="1" applyBorder="1"/>
    <xf numFmtId="3" fontId="17" fillId="0" borderId="0" xfId="0" applyNumberFormat="1" applyFont="1"/>
    <xf numFmtId="2" fontId="17" fillId="0" borderId="7" xfId="0" applyNumberFormat="1" applyFont="1" applyBorder="1"/>
    <xf numFmtId="2" fontId="17" fillId="0" borderId="5" xfId="0" applyNumberFormat="1" applyFont="1" applyBorder="1"/>
    <xf numFmtId="2" fontId="17" fillId="0" borderId="6" xfId="0" applyNumberFormat="1" applyFont="1" applyBorder="1"/>
    <xf numFmtId="2" fontId="17" fillId="0" borderId="11" xfId="0" applyNumberFormat="1" applyFont="1" applyBorder="1"/>
    <xf numFmtId="2" fontId="17" fillId="0" borderId="4" xfId="0" applyNumberFormat="1" applyFont="1" applyBorder="1"/>
    <xf numFmtId="2" fontId="17" fillId="0" borderId="8" xfId="0" applyNumberFormat="1" applyFont="1" applyBorder="1"/>
    <xf numFmtId="2" fontId="17" fillId="0" borderId="1" xfId="0" applyNumberFormat="1" applyFont="1" applyBorder="1"/>
    <xf numFmtId="2" fontId="17" fillId="0" borderId="2" xfId="0" applyNumberFormat="1" applyFont="1" applyBorder="1"/>
    <xf numFmtId="0" fontId="17" fillId="0" borderId="6" xfId="0" applyFont="1" applyBorder="1"/>
    <xf numFmtId="0" fontId="17" fillId="0" borderId="11" xfId="0" applyFont="1" applyBorder="1"/>
    <xf numFmtId="0" fontId="17" fillId="0" borderId="4" xfId="0" applyFont="1" applyBorder="1"/>
    <xf numFmtId="4" fontId="17" fillId="0" borderId="10" xfId="0" applyNumberFormat="1" applyFont="1" applyBorder="1" applyProtection="1">
      <protection locked="0"/>
    </xf>
    <xf numFmtId="0" fontId="6" fillId="2" borderId="11" xfId="0" applyFont="1" applyFill="1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6" fillId="0" borderId="11" xfId="0" applyFont="1" applyBorder="1" applyProtection="1">
      <protection locked="0"/>
    </xf>
    <xf numFmtId="3" fontId="17" fillId="0" borderId="9" xfId="0" applyNumberFormat="1" applyFont="1" applyBorder="1"/>
    <xf numFmtId="0" fontId="7" fillId="0" borderId="14" xfId="0" applyFont="1" applyBorder="1" applyProtection="1">
      <protection locked="0"/>
    </xf>
    <xf numFmtId="3" fontId="17" fillId="0" borderId="1" xfId="0" applyNumberFormat="1" applyFont="1" applyBorder="1"/>
    <xf numFmtId="0" fontId="7" fillId="0" borderId="15" xfId="0" applyFont="1" applyBorder="1" applyProtection="1">
      <protection locked="0"/>
    </xf>
    <xf numFmtId="3" fontId="17" fillId="0" borderId="6" xfId="0" applyNumberFormat="1" applyFont="1" applyBorder="1"/>
    <xf numFmtId="3" fontId="17" fillId="0" borderId="4" xfId="0" applyNumberFormat="1" applyFont="1" applyBorder="1"/>
    <xf numFmtId="3" fontId="17" fillId="0" borderId="3" xfId="0" applyNumberFormat="1" applyFont="1" applyBorder="1"/>
    <xf numFmtId="0" fontId="4" fillId="0" borderId="4" xfId="0" applyFont="1" applyBorder="1" applyProtection="1"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3" fontId="2" fillId="0" borderId="9" xfId="0" applyNumberFormat="1" applyFont="1" applyBorder="1"/>
    <xf numFmtId="0" fontId="9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2" fontId="2" fillId="0" borderId="9" xfId="0" applyNumberFormat="1" applyFont="1" applyBorder="1" applyProtection="1">
      <protection locked="0"/>
    </xf>
    <xf numFmtId="2" fontId="17" fillId="0" borderId="9" xfId="0" applyNumberFormat="1" applyFont="1" applyBorder="1"/>
    <xf numFmtId="2" fontId="17" fillId="0" borderId="3" xfId="0" applyNumberFormat="1" applyFont="1" applyBorder="1"/>
    <xf numFmtId="2" fontId="17" fillId="0" borderId="10" xfId="0" applyNumberFormat="1" applyFont="1" applyBorder="1"/>
    <xf numFmtId="3" fontId="17" fillId="0" borderId="8" xfId="0" applyNumberFormat="1" applyFont="1" applyBorder="1"/>
    <xf numFmtId="3" fontId="17" fillId="0" borderId="11" xfId="0" applyNumberFormat="1" applyFont="1" applyBorder="1"/>
    <xf numFmtId="2" fontId="17" fillId="0" borderId="0" xfId="0" applyNumberFormat="1" applyFont="1"/>
    <xf numFmtId="0" fontId="5" fillId="0" borderId="1" xfId="0" applyFont="1" applyBorder="1" applyProtection="1">
      <protection locked="0"/>
    </xf>
    <xf numFmtId="3" fontId="5" fillId="0" borderId="2" xfId="0" applyNumberFormat="1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2" fillId="0" borderId="9" xfId="0" applyFont="1" applyBorder="1" applyProtection="1">
      <protection locked="0"/>
    </xf>
    <xf numFmtId="0" fontId="2" fillId="0" borderId="9" xfId="0" applyFont="1" applyBorder="1"/>
    <xf numFmtId="3" fontId="17" fillId="0" borderId="11" xfId="0" applyNumberFormat="1" applyFont="1" applyBorder="1" applyProtection="1">
      <protection locked="0"/>
    </xf>
    <xf numFmtId="2" fontId="2" fillId="0" borderId="9" xfId="0" applyNumberFormat="1" applyFont="1" applyBorder="1"/>
    <xf numFmtId="2" fontId="2" fillId="0" borderId="10" xfId="0" applyNumberFormat="1" applyFont="1" applyBorder="1"/>
    <xf numFmtId="0" fontId="17" fillId="0" borderId="9" xfId="0" applyFont="1" applyBorder="1"/>
    <xf numFmtId="0" fontId="17" fillId="0" borderId="1" xfId="0" applyFont="1" applyBorder="1"/>
    <xf numFmtId="0" fontId="7" fillId="0" borderId="11" xfId="0" applyFont="1" applyBorder="1" applyProtection="1">
      <protection locked="0"/>
    </xf>
    <xf numFmtId="4" fontId="17" fillId="0" borderId="10" xfId="0" applyNumberFormat="1" applyFont="1" applyBorder="1"/>
    <xf numFmtId="0" fontId="2" fillId="0" borderId="1" xfId="0" applyFont="1" applyBorder="1" applyProtection="1">
      <protection locked="0"/>
    </xf>
    <xf numFmtId="3" fontId="2" fillId="0" borderId="4" xfId="0" applyNumberFormat="1" applyFont="1" applyBorder="1"/>
    <xf numFmtId="3" fontId="2" fillId="0" borderId="5" xfId="0" applyNumberFormat="1" applyFont="1" applyBorder="1"/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4" fillId="0" borderId="11" xfId="0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3" fontId="19" fillId="0" borderId="9" xfId="0" applyNumberFormat="1" applyFont="1" applyBorder="1"/>
    <xf numFmtId="3" fontId="21" fillId="0" borderId="11" xfId="0" applyNumberFormat="1" applyFont="1" applyBorder="1"/>
    <xf numFmtId="3" fontId="20" fillId="0" borderId="1" xfId="0" applyNumberFormat="1" applyFont="1" applyBorder="1" applyAlignment="1" applyProtection="1">
      <alignment horizontal="center"/>
      <protection locked="0"/>
    </xf>
    <xf numFmtId="0" fontId="20" fillId="0" borderId="9" xfId="0" applyFont="1" applyBorder="1"/>
    <xf numFmtId="0" fontId="20" fillId="0" borderId="10" xfId="0" applyFont="1" applyBorder="1"/>
    <xf numFmtId="0" fontId="25" fillId="2" borderId="0" xfId="0" applyFont="1" applyFill="1" applyAlignment="1" applyProtection="1">
      <alignment horizontal="left"/>
      <protection locked="0"/>
    </xf>
    <xf numFmtId="2" fontId="24" fillId="2" borderId="0" xfId="0" applyNumberFormat="1" applyFont="1" applyFill="1"/>
    <xf numFmtId="0" fontId="22" fillId="2" borderId="0" xfId="0" applyFont="1" applyFill="1" applyProtection="1">
      <protection locked="0"/>
    </xf>
    <xf numFmtId="2" fontId="20" fillId="2" borderId="0" xfId="0" applyNumberFormat="1" applyFont="1" applyFill="1"/>
    <xf numFmtId="0" fontId="24" fillId="2" borderId="0" xfId="0" applyFont="1" applyFill="1"/>
    <xf numFmtId="3" fontId="26" fillId="0" borderId="0" xfId="0" applyNumberFormat="1" applyFont="1"/>
    <xf numFmtId="2" fontId="26" fillId="2" borderId="0" xfId="0" applyNumberFormat="1" applyFont="1" applyFill="1"/>
    <xf numFmtId="0" fontId="26" fillId="2" borderId="0" xfId="0" applyFont="1" applyFill="1"/>
    <xf numFmtId="3" fontId="27" fillId="0" borderId="0" xfId="0" applyNumberFormat="1" applyFont="1"/>
    <xf numFmtId="49" fontId="26" fillId="0" borderId="0" xfId="0" applyNumberFormat="1" applyFont="1"/>
    <xf numFmtId="0" fontId="3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3" fontId="23" fillId="0" borderId="1" xfId="0" applyNumberFormat="1" applyFont="1" applyBorder="1" applyProtection="1">
      <protection locked="0"/>
    </xf>
    <xf numFmtId="3" fontId="23" fillId="0" borderId="2" xfId="0" applyNumberFormat="1" applyFont="1" applyBorder="1" applyProtection="1">
      <protection locked="0"/>
    </xf>
    <xf numFmtId="3" fontId="20" fillId="0" borderId="9" xfId="0" applyNumberFormat="1" applyFont="1" applyBorder="1" applyAlignment="1">
      <alignment horizontal="center"/>
    </xf>
    <xf numFmtId="164" fontId="20" fillId="0" borderId="9" xfId="0" applyNumberFormat="1" applyFont="1" applyBorder="1"/>
    <xf numFmtId="3" fontId="17" fillId="0" borderId="7" xfId="0" applyNumberFormat="1" applyFont="1" applyBorder="1" applyAlignment="1">
      <alignment horizontal="right"/>
    </xf>
    <xf numFmtId="2" fontId="17" fillId="0" borderId="7" xfId="0" applyNumberFormat="1" applyFont="1" applyBorder="1" applyAlignment="1">
      <alignment horizontal="right"/>
    </xf>
    <xf numFmtId="2" fontId="17" fillId="0" borderId="5" xfId="0" applyNumberFormat="1" applyFont="1" applyBorder="1" applyAlignment="1">
      <alignment horizontal="right"/>
    </xf>
    <xf numFmtId="3" fontId="2" fillId="0" borderId="4" xfId="0" applyNumberFormat="1" applyFont="1" applyBorder="1" applyProtection="1">
      <protection locked="0"/>
    </xf>
    <xf numFmtId="3" fontId="2" fillId="0" borderId="5" xfId="0" applyNumberFormat="1" applyFont="1" applyBorder="1" applyProtection="1">
      <protection locked="0"/>
    </xf>
    <xf numFmtId="3" fontId="2" fillId="0" borderId="3" xfId="0" applyNumberFormat="1" applyFont="1" applyBorder="1"/>
    <xf numFmtId="4" fontId="17" fillId="0" borderId="9" xfId="0" applyNumberFormat="1" applyFont="1" applyBorder="1" applyProtection="1">
      <protection locked="0"/>
    </xf>
    <xf numFmtId="3" fontId="17" fillId="0" borderId="7" xfId="0" applyNumberFormat="1" applyFont="1" applyBorder="1" applyProtection="1">
      <protection locked="0"/>
    </xf>
    <xf numFmtId="4" fontId="10" fillId="2" borderId="0" xfId="0" applyNumberFormat="1" applyFont="1" applyFill="1"/>
    <xf numFmtId="3" fontId="0" fillId="0" borderId="0" xfId="0" applyNumberFormat="1"/>
    <xf numFmtId="0" fontId="28" fillId="0" borderId="0" xfId="0" applyFont="1" applyProtection="1">
      <protection locked="0"/>
    </xf>
    <xf numFmtId="3" fontId="28" fillId="0" borderId="0" xfId="0" applyNumberFormat="1" applyFont="1" applyProtection="1">
      <protection locked="0"/>
    </xf>
    <xf numFmtId="0" fontId="29" fillId="0" borderId="0" xfId="0" applyFont="1" applyProtection="1">
      <protection locked="0"/>
    </xf>
    <xf numFmtId="0" fontId="28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3" fontId="30" fillId="0" borderId="0" xfId="0" applyNumberFormat="1" applyFont="1" applyAlignment="1" applyProtection="1">
      <alignment horizontal="center"/>
      <protection locked="0"/>
    </xf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/>
    <xf numFmtId="0" fontId="31" fillId="0" borderId="0" xfId="0" applyFont="1" applyProtection="1">
      <protection locked="0"/>
    </xf>
    <xf numFmtId="0" fontId="18" fillId="0" borderId="0" xfId="0" applyFont="1" applyProtection="1">
      <protection locked="0"/>
    </xf>
    <xf numFmtId="4" fontId="0" fillId="0" borderId="0" xfId="0" applyNumberFormat="1"/>
    <xf numFmtId="4" fontId="2" fillId="2" borderId="0" xfId="0" applyNumberFormat="1" applyFont="1" applyFill="1"/>
    <xf numFmtId="0" fontId="2" fillId="0" borderId="0" xfId="0" applyFont="1" applyAlignment="1" applyProtection="1">
      <alignment horizontal="center"/>
      <protection locked="0"/>
    </xf>
    <xf numFmtId="3" fontId="30" fillId="0" borderId="0" xfId="0" applyNumberFormat="1" applyFont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3" fontId="29" fillId="0" borderId="0" xfId="0" applyNumberFormat="1" applyFont="1" applyAlignment="1" applyProtection="1">
      <alignment horizontal="center"/>
      <protection locked="0"/>
    </xf>
    <xf numFmtId="3" fontId="28" fillId="0" borderId="0" xfId="0" applyNumberFormat="1" applyFont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3" fontId="3" fillId="0" borderId="11" xfId="0" applyNumberFormat="1" applyFont="1" applyBorder="1" applyAlignment="1" applyProtection="1">
      <alignment horizontal="center"/>
      <protection locked="0"/>
    </xf>
    <xf numFmtId="3" fontId="3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1" fontId="4" fillId="0" borderId="4" xfId="0" applyNumberFormat="1" applyFont="1" applyBorder="1" applyAlignment="1" applyProtection="1">
      <alignment horizontal="center"/>
      <protection locked="0"/>
    </xf>
    <xf numFmtId="1" fontId="4" fillId="0" borderId="5" xfId="0" applyNumberFormat="1" applyFont="1" applyBorder="1" applyAlignment="1" applyProtection="1">
      <alignment horizontal="center"/>
      <protection locked="0"/>
    </xf>
    <xf numFmtId="3" fontId="4" fillId="0" borderId="4" xfId="0" applyNumberFormat="1" applyFont="1" applyBorder="1" applyAlignment="1" applyProtection="1">
      <alignment horizontal="center"/>
      <protection locked="0"/>
    </xf>
    <xf numFmtId="3" fontId="4" fillId="0" borderId="5" xfId="0" applyNumberFormat="1" applyFont="1" applyBorder="1" applyAlignment="1" applyProtection="1">
      <alignment horizontal="center"/>
      <protection locked="0"/>
    </xf>
    <xf numFmtId="3" fontId="5" fillId="0" borderId="4" xfId="0" applyNumberFormat="1" applyFont="1" applyBorder="1" applyAlignment="1" applyProtection="1">
      <alignment horizontal="center"/>
      <protection locked="0"/>
    </xf>
    <xf numFmtId="3" fontId="5" fillId="0" borderId="5" xfId="0" applyNumberFormat="1" applyFont="1" applyBorder="1" applyAlignment="1" applyProtection="1">
      <alignment horizontal="center"/>
      <protection locked="0"/>
    </xf>
    <xf numFmtId="1" fontId="4" fillId="0" borderId="6" xfId="0" applyNumberFormat="1" applyFont="1" applyBorder="1" applyAlignment="1" applyProtection="1">
      <alignment horizontal="center"/>
      <protection locked="0"/>
    </xf>
    <xf numFmtId="1" fontId="4" fillId="0" borderId="7" xfId="0" applyNumberFormat="1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1" fontId="2" fillId="0" borderId="11" xfId="0" applyNumberFormat="1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B5C00-19E1-474F-B249-A430C3F7B0C9}">
  <sheetPr>
    <tabColor rgb="FF0070C0"/>
  </sheetPr>
  <dimension ref="A1:S747"/>
  <sheetViews>
    <sheetView tabSelected="1" view="pageLayout" zoomScaleNormal="100" zoomScaleSheetLayoutView="100" workbookViewId="0">
      <selection activeCell="V10" sqref="V10"/>
    </sheetView>
  </sheetViews>
  <sheetFormatPr defaultRowHeight="12.75" x14ac:dyDescent="0.2"/>
  <cols>
    <col min="1" max="1" width="28.140625" style="1" customWidth="1"/>
    <col min="2" max="2" width="3.7109375" style="2" customWidth="1"/>
    <col min="3" max="3" width="13.140625" style="36" customWidth="1"/>
    <col min="4" max="4" width="3.7109375" style="37" customWidth="1"/>
    <col min="5" max="5" width="10.5703125" style="38" customWidth="1"/>
    <col min="6" max="6" width="3.7109375" style="2" customWidth="1"/>
    <col min="7" max="7" width="10.5703125" style="36" customWidth="1"/>
    <col min="8" max="8" width="3.7109375" style="1" customWidth="1"/>
    <col min="9" max="9" width="8.140625" style="1" bestFit="1" customWidth="1"/>
    <col min="10" max="10" width="9.140625" style="1" hidden="1" customWidth="1"/>
    <col min="11" max="11" width="3.7109375" style="1" customWidth="1"/>
    <col min="12" max="12" width="8" style="1" customWidth="1"/>
    <col min="13" max="13" width="2.7109375" style="1" customWidth="1"/>
    <col min="14" max="14" width="7.85546875" style="1" customWidth="1"/>
    <col min="15" max="15" width="13.42578125" style="1" customWidth="1"/>
    <col min="16" max="16384" width="9.140625" style="1"/>
  </cols>
  <sheetData>
    <row r="1" spans="1:17" s="21" customFormat="1" ht="13.5" thickBot="1" x14ac:dyDescent="0.25">
      <c r="B1" s="2"/>
      <c r="C1" s="36"/>
      <c r="D1" s="37"/>
      <c r="E1" s="38"/>
      <c r="F1" s="2"/>
      <c r="G1" s="36"/>
    </row>
    <row r="2" spans="1:17" s="21" customFormat="1" ht="10.5" customHeight="1" x14ac:dyDescent="0.25">
      <c r="A2" s="3"/>
      <c r="B2" s="41"/>
      <c r="C2" s="143"/>
      <c r="D2" s="39"/>
      <c r="E2" s="40"/>
      <c r="F2" s="184"/>
      <c r="G2" s="185"/>
      <c r="H2" s="4"/>
      <c r="I2" s="5"/>
      <c r="J2" s="6"/>
      <c r="K2" s="4"/>
      <c r="L2" s="5"/>
      <c r="M2" s="23"/>
      <c r="N2" s="24"/>
      <c r="O2" s="24"/>
    </row>
    <row r="3" spans="1:17" s="21" customFormat="1" ht="14.25" customHeight="1" x14ac:dyDescent="0.25">
      <c r="A3" s="7" t="s">
        <v>22</v>
      </c>
      <c r="B3" s="225" t="s">
        <v>16</v>
      </c>
      <c r="C3" s="226"/>
      <c r="D3" s="225" t="s">
        <v>17</v>
      </c>
      <c r="E3" s="226"/>
      <c r="F3" s="225" t="s">
        <v>33</v>
      </c>
      <c r="G3" s="226"/>
      <c r="H3" s="246" t="s">
        <v>0</v>
      </c>
      <c r="I3" s="247"/>
      <c r="J3" s="8"/>
      <c r="K3" s="246" t="s">
        <v>1</v>
      </c>
      <c r="L3" s="247"/>
      <c r="M3" s="25"/>
      <c r="N3" s="24"/>
      <c r="O3" s="24"/>
    </row>
    <row r="4" spans="1:17" s="21" customFormat="1" ht="14.25" customHeight="1" x14ac:dyDescent="0.25">
      <c r="A4" s="9"/>
      <c r="B4" s="223">
        <v>2023</v>
      </c>
      <c r="C4" s="224"/>
      <c r="D4" s="225" t="s">
        <v>18</v>
      </c>
      <c r="E4" s="226"/>
      <c r="F4" s="225" t="s">
        <v>34</v>
      </c>
      <c r="G4" s="226"/>
      <c r="H4" s="7"/>
      <c r="I4" s="10"/>
      <c r="J4" s="8"/>
      <c r="K4" s="7"/>
      <c r="L4" s="10"/>
      <c r="M4" s="26"/>
      <c r="N4" s="24"/>
      <c r="O4" s="24"/>
    </row>
    <row r="5" spans="1:17" s="21" customFormat="1" ht="15" customHeight="1" thickBot="1" x14ac:dyDescent="0.3">
      <c r="A5" s="11"/>
      <c r="B5" s="227"/>
      <c r="C5" s="228"/>
      <c r="D5" s="229">
        <v>2024</v>
      </c>
      <c r="E5" s="230"/>
      <c r="F5" s="229">
        <v>2025</v>
      </c>
      <c r="G5" s="230"/>
      <c r="H5" s="12"/>
      <c r="I5" s="13"/>
      <c r="J5" s="14"/>
      <c r="K5" s="12"/>
      <c r="L5" s="13"/>
      <c r="M5" s="27"/>
      <c r="N5" s="24"/>
      <c r="O5" s="24"/>
    </row>
    <row r="6" spans="1:17" s="21" customFormat="1" ht="13.5" customHeight="1" thickBot="1" x14ac:dyDescent="0.25">
      <c r="A6" s="15"/>
      <c r="B6" s="219">
        <v>1</v>
      </c>
      <c r="C6" s="220"/>
      <c r="D6" s="219">
        <v>2</v>
      </c>
      <c r="E6" s="220"/>
      <c r="F6" s="221">
        <v>3</v>
      </c>
      <c r="G6" s="222"/>
      <c r="H6" s="244">
        <v>4</v>
      </c>
      <c r="I6" s="245"/>
      <c r="J6" s="16">
        <v>5</v>
      </c>
      <c r="K6" s="244">
        <v>5</v>
      </c>
      <c r="L6" s="245"/>
      <c r="M6" s="28"/>
      <c r="N6" s="24"/>
      <c r="O6" s="24"/>
    </row>
    <row r="7" spans="1:17" s="21" customFormat="1" ht="12" customHeight="1" thickBot="1" x14ac:dyDescent="0.25">
      <c r="A7" s="17"/>
      <c r="B7" s="191"/>
      <c r="C7" s="192"/>
      <c r="D7" s="42"/>
      <c r="E7" s="43"/>
      <c r="F7" s="169"/>
      <c r="G7" s="87"/>
      <c r="H7" s="17"/>
      <c r="I7" s="18"/>
      <c r="J7" s="19"/>
      <c r="K7" s="17"/>
      <c r="L7" s="18"/>
      <c r="M7" s="24"/>
      <c r="N7" s="24"/>
      <c r="O7" s="24"/>
    </row>
    <row r="8" spans="1:17" s="21" customFormat="1" ht="14.25" customHeight="1" thickBot="1" x14ac:dyDescent="0.25">
      <c r="A8" s="113" t="s">
        <v>2</v>
      </c>
      <c r="B8" s="193"/>
      <c r="C8" s="193"/>
      <c r="D8" s="47"/>
      <c r="E8" s="47"/>
      <c r="F8" s="186"/>
      <c r="G8" s="187"/>
      <c r="H8" s="48"/>
      <c r="I8" s="48"/>
      <c r="J8" s="48"/>
      <c r="K8" s="48"/>
      <c r="L8" s="49"/>
      <c r="M8" s="24"/>
      <c r="N8" s="24"/>
      <c r="O8" s="24"/>
    </row>
    <row r="9" spans="1:17" s="21" customFormat="1" x14ac:dyDescent="0.2">
      <c r="A9" s="114" t="s">
        <v>4</v>
      </c>
      <c r="B9" s="121"/>
      <c r="C9" s="95"/>
      <c r="D9" s="121"/>
      <c r="E9" s="95"/>
      <c r="F9" s="50"/>
      <c r="G9" s="51"/>
      <c r="H9" s="52"/>
      <c r="I9" s="53"/>
      <c r="J9" s="54"/>
      <c r="K9" s="54"/>
      <c r="L9" s="53"/>
      <c r="M9" s="29"/>
      <c r="N9" s="20"/>
      <c r="O9" s="20"/>
      <c r="P9" s="22"/>
    </row>
    <row r="10" spans="1:17" s="21" customFormat="1" ht="13.5" thickBot="1" x14ac:dyDescent="0.25">
      <c r="A10" s="115" t="s">
        <v>5</v>
      </c>
      <c r="B10" s="123"/>
      <c r="C10" s="93">
        <f>SUM(C11:C12)</f>
        <v>325591635</v>
      </c>
      <c r="D10" s="55"/>
      <c r="E10" s="93">
        <f>SUM(E11:E12)</f>
        <v>325990235</v>
      </c>
      <c r="F10" s="55"/>
      <c r="G10" s="93">
        <f>SUM(G11:G12)</f>
        <v>338939517</v>
      </c>
      <c r="H10" s="103"/>
      <c r="I10" s="101">
        <f t="shared" ref="I10:I15" si="0">SUM(G10/E10)*100</f>
        <v>103.97229137860523</v>
      </c>
      <c r="J10" s="106"/>
      <c r="K10" s="106"/>
      <c r="L10" s="101">
        <f t="shared" ref="L10:L15" si="1">SUM(G10/C10)*100</f>
        <v>104.09957768110351</v>
      </c>
      <c r="M10" s="24"/>
      <c r="N10" s="210"/>
      <c r="O10" s="20"/>
      <c r="P10" s="20"/>
      <c r="Q10" s="24"/>
    </row>
    <row r="11" spans="1:17" s="21" customFormat="1" ht="13.5" thickBot="1" x14ac:dyDescent="0.25">
      <c r="A11" s="116" t="s">
        <v>6</v>
      </c>
      <c r="B11" s="149"/>
      <c r="C11" s="94">
        <v>317078687</v>
      </c>
      <c r="D11" s="56"/>
      <c r="E11" s="94">
        <v>314497636</v>
      </c>
      <c r="F11" s="56"/>
      <c r="G11" s="94">
        <v>328192895</v>
      </c>
      <c r="H11" s="104"/>
      <c r="I11" s="101">
        <f t="shared" si="0"/>
        <v>104.35464608706948</v>
      </c>
      <c r="J11" s="136"/>
      <c r="K11" s="136"/>
      <c r="L11" s="101">
        <f t="shared" si="1"/>
        <v>103.50518923398973</v>
      </c>
      <c r="M11" s="24"/>
      <c r="N11" s="210"/>
      <c r="O11" s="20"/>
      <c r="P11" s="22"/>
    </row>
    <row r="12" spans="1:17" s="21" customFormat="1" ht="13.5" thickBot="1" x14ac:dyDescent="0.25">
      <c r="A12" s="116" t="s">
        <v>7</v>
      </c>
      <c r="B12" s="149"/>
      <c r="C12" s="94">
        <v>8512948</v>
      </c>
      <c r="D12" s="56"/>
      <c r="E12" s="94">
        <v>11492599</v>
      </c>
      <c r="F12" s="56"/>
      <c r="G12" s="94">
        <v>10746622</v>
      </c>
      <c r="H12" s="104"/>
      <c r="I12" s="101">
        <f t="shared" si="0"/>
        <v>93.509066138999543</v>
      </c>
      <c r="J12" s="136"/>
      <c r="K12" s="136"/>
      <c r="L12" s="101">
        <f t="shared" si="1"/>
        <v>126.23854862028993</v>
      </c>
      <c r="M12" s="30"/>
      <c r="N12" s="210"/>
      <c r="O12" s="20"/>
      <c r="P12" s="22"/>
    </row>
    <row r="13" spans="1:17" s="21" customFormat="1" ht="13.5" thickBot="1" x14ac:dyDescent="0.25">
      <c r="A13" s="116" t="s">
        <v>19</v>
      </c>
      <c r="B13" s="149"/>
      <c r="C13" s="94">
        <v>108985496</v>
      </c>
      <c r="D13" s="56"/>
      <c r="E13" s="94">
        <v>110184702</v>
      </c>
      <c r="F13" s="56"/>
      <c r="G13" s="94">
        <v>114561558</v>
      </c>
      <c r="H13" s="104"/>
      <c r="I13" s="101">
        <f t="shared" si="0"/>
        <v>103.97229009159548</v>
      </c>
      <c r="J13" s="136"/>
      <c r="K13" s="136"/>
      <c r="L13" s="101">
        <f t="shared" si="1"/>
        <v>105.11633401200469</v>
      </c>
      <c r="M13" s="24"/>
      <c r="N13" s="210"/>
      <c r="O13" s="20"/>
      <c r="P13" s="22"/>
    </row>
    <row r="14" spans="1:17" s="21" customFormat="1" ht="13.5" thickBot="1" x14ac:dyDescent="0.25">
      <c r="A14" s="116" t="s">
        <v>38</v>
      </c>
      <c r="B14" s="149"/>
      <c r="C14" s="94">
        <v>6374419.1099999994</v>
      </c>
      <c r="D14" s="56"/>
      <c r="E14" s="94">
        <v>3144977</v>
      </c>
      <c r="F14" s="56"/>
      <c r="G14" s="94">
        <v>3281928</v>
      </c>
      <c r="H14" s="104"/>
      <c r="I14" s="101">
        <f t="shared" si="0"/>
        <v>104.35459464409438</v>
      </c>
      <c r="J14" s="136"/>
      <c r="K14" s="136"/>
      <c r="L14" s="101">
        <f t="shared" si="1"/>
        <v>51.485914925979827</v>
      </c>
      <c r="M14" s="24"/>
      <c r="N14" s="210"/>
      <c r="O14" s="20"/>
      <c r="P14" s="22"/>
    </row>
    <row r="15" spans="1:17" s="21" customFormat="1" ht="13.5" thickBot="1" x14ac:dyDescent="0.25">
      <c r="A15" s="116" t="s">
        <v>8</v>
      </c>
      <c r="B15" s="149"/>
      <c r="C15" s="112">
        <v>422.15000000000003</v>
      </c>
      <c r="D15" s="56"/>
      <c r="E15" s="94">
        <v>464</v>
      </c>
      <c r="F15" s="56"/>
      <c r="G15" s="94">
        <v>459</v>
      </c>
      <c r="H15" s="104"/>
      <c r="I15" s="101">
        <f t="shared" si="0"/>
        <v>98.922413793103445</v>
      </c>
      <c r="J15" s="136"/>
      <c r="K15" s="136"/>
      <c r="L15" s="101">
        <f t="shared" si="1"/>
        <v>108.72912471870187</v>
      </c>
      <c r="M15" s="24"/>
      <c r="N15" s="210"/>
      <c r="O15" s="20"/>
      <c r="P15" s="22"/>
    </row>
    <row r="16" spans="1:17" s="21" customFormat="1" x14ac:dyDescent="0.2">
      <c r="A16" s="117" t="s">
        <v>9</v>
      </c>
      <c r="B16" s="124"/>
      <c r="C16" s="98"/>
      <c r="D16" s="50"/>
      <c r="E16" s="95"/>
      <c r="F16" s="50"/>
      <c r="G16" s="95"/>
      <c r="H16" s="141"/>
      <c r="I16" s="102"/>
      <c r="J16" s="141"/>
      <c r="K16" s="141"/>
      <c r="L16" s="102"/>
      <c r="M16" s="24"/>
      <c r="N16" s="210"/>
      <c r="O16" s="20"/>
      <c r="P16" s="22"/>
    </row>
    <row r="17" spans="1:18" s="21" customFormat="1" ht="13.5" thickBot="1" x14ac:dyDescent="0.25">
      <c r="A17" s="117" t="s">
        <v>10</v>
      </c>
      <c r="B17" s="123"/>
      <c r="C17" s="93">
        <f>SUM(C11/12/C15)</f>
        <v>62592.026333451773</v>
      </c>
      <c r="D17" s="55"/>
      <c r="E17" s="93">
        <f>SUM(E11/E15/12)</f>
        <v>56483.052442528737</v>
      </c>
      <c r="F17" s="55"/>
      <c r="G17" s="93">
        <f>SUM(G11/G15/12)</f>
        <v>59584.766702977482</v>
      </c>
      <c r="H17" s="106"/>
      <c r="I17" s="101">
        <f>SUM(G17/E17)*100</f>
        <v>105.49140693769115</v>
      </c>
      <c r="J17" s="141"/>
      <c r="K17" s="141"/>
      <c r="L17" s="101">
        <f>SUM(G17/C17)*100</f>
        <v>95.195458900062675</v>
      </c>
      <c r="M17" s="30"/>
      <c r="N17" s="210"/>
      <c r="O17" s="20"/>
      <c r="P17" s="22"/>
    </row>
    <row r="18" spans="1:18" s="21" customFormat="1" ht="15.75" customHeight="1" thickBot="1" x14ac:dyDescent="0.25">
      <c r="A18" s="118" t="s">
        <v>11</v>
      </c>
      <c r="B18" s="61"/>
      <c r="C18" s="61"/>
      <c r="D18" s="62"/>
      <c r="E18" s="62"/>
      <c r="F18" s="62"/>
      <c r="G18" s="62"/>
      <c r="H18" s="57"/>
      <c r="I18" s="57"/>
      <c r="J18" s="57"/>
      <c r="K18" s="54"/>
      <c r="L18" s="60"/>
      <c r="M18" s="24"/>
      <c r="N18" s="210"/>
      <c r="O18" s="20"/>
      <c r="P18" s="22"/>
    </row>
    <row r="19" spans="1:18" s="21" customFormat="1" x14ac:dyDescent="0.2">
      <c r="A19" s="120" t="s">
        <v>4</v>
      </c>
      <c r="B19" s="50"/>
      <c r="C19" s="51"/>
      <c r="D19" s="50"/>
      <c r="E19" s="51"/>
      <c r="F19" s="50"/>
      <c r="G19" s="51"/>
      <c r="H19" s="52"/>
      <c r="I19" s="53"/>
      <c r="J19" s="54"/>
      <c r="K19" s="52"/>
      <c r="L19" s="53"/>
      <c r="M19" s="24"/>
      <c r="N19" s="210"/>
      <c r="P19" s="33"/>
    </row>
    <row r="20" spans="1:18" s="21" customFormat="1" ht="13.5" thickBot="1" x14ac:dyDescent="0.25">
      <c r="A20" s="122" t="s">
        <v>5</v>
      </c>
      <c r="B20" s="55"/>
      <c r="C20" s="93">
        <f>SUM(C21:C22)</f>
        <v>114436609</v>
      </c>
      <c r="D20" s="55"/>
      <c r="E20" s="93">
        <f>SUM(E21:E22)</f>
        <v>108171692</v>
      </c>
      <c r="F20" s="55"/>
      <c r="G20" s="93">
        <f>SUM(G21:G22)</f>
        <v>113554065</v>
      </c>
      <c r="H20" s="103"/>
      <c r="I20" s="101">
        <f t="shared" ref="I20:I25" si="2">SUM(G20/E20)*100</f>
        <v>104.97576852176816</v>
      </c>
      <c r="J20" s="106"/>
      <c r="K20" s="103"/>
      <c r="L20" s="101">
        <f t="shared" ref="L20:L25" si="3">SUM(G20/C20)*100</f>
        <v>99.228792247767501</v>
      </c>
      <c r="M20" s="30"/>
      <c r="N20" s="210"/>
      <c r="O20" s="20"/>
      <c r="P20" s="22"/>
      <c r="R20" s="20"/>
    </row>
    <row r="21" spans="1:18" s="21" customFormat="1" ht="13.5" thickBot="1" x14ac:dyDescent="0.25">
      <c r="A21" s="116" t="s">
        <v>6</v>
      </c>
      <c r="B21" s="56"/>
      <c r="C21" s="94">
        <v>114052274</v>
      </c>
      <c r="D21" s="56"/>
      <c r="E21" s="94">
        <v>107647460</v>
      </c>
      <c r="F21" s="56"/>
      <c r="G21" s="94">
        <v>113029833</v>
      </c>
      <c r="H21" s="104"/>
      <c r="I21" s="101">
        <f t="shared" si="2"/>
        <v>105</v>
      </c>
      <c r="J21" s="136"/>
      <c r="K21" s="106"/>
      <c r="L21" s="101">
        <f t="shared" si="3"/>
        <v>99.103532999263123</v>
      </c>
      <c r="M21" s="24"/>
      <c r="N21" s="210"/>
      <c r="O21" s="20"/>
      <c r="P21" s="22"/>
    </row>
    <row r="22" spans="1:18" s="21" customFormat="1" ht="13.5" thickBot="1" x14ac:dyDescent="0.25">
      <c r="A22" s="116" t="s">
        <v>7</v>
      </c>
      <c r="B22" s="56"/>
      <c r="C22" s="94">
        <v>384335</v>
      </c>
      <c r="D22" s="56"/>
      <c r="E22" s="94">
        <v>524232</v>
      </c>
      <c r="F22" s="56"/>
      <c r="G22" s="94">
        <v>524232</v>
      </c>
      <c r="H22" s="104"/>
      <c r="I22" s="101">
        <f t="shared" si="2"/>
        <v>100</v>
      </c>
      <c r="J22" s="136"/>
      <c r="K22" s="136"/>
      <c r="L22" s="101">
        <f t="shared" si="3"/>
        <v>136.39975542170242</v>
      </c>
      <c r="M22" s="24"/>
      <c r="N22" s="210"/>
      <c r="O22" s="20"/>
      <c r="P22" s="22"/>
    </row>
    <row r="23" spans="1:18" s="21" customFormat="1" ht="13.5" thickBot="1" x14ac:dyDescent="0.25">
      <c r="A23" s="116" t="s">
        <v>19</v>
      </c>
      <c r="B23" s="56"/>
      <c r="C23" s="94">
        <v>38553594</v>
      </c>
      <c r="D23" s="56"/>
      <c r="E23" s="94">
        <v>36562032</v>
      </c>
      <c r="F23" s="56"/>
      <c r="G23" s="94">
        <v>38381275</v>
      </c>
      <c r="H23" s="104"/>
      <c r="I23" s="101">
        <f t="shared" si="2"/>
        <v>104.97577104029668</v>
      </c>
      <c r="J23" s="136"/>
      <c r="K23" s="136"/>
      <c r="L23" s="101">
        <f t="shared" si="3"/>
        <v>99.55304037283787</v>
      </c>
      <c r="M23" s="24"/>
      <c r="N23" s="210"/>
      <c r="O23" s="20"/>
      <c r="P23" s="22"/>
    </row>
    <row r="24" spans="1:18" s="21" customFormat="1" ht="13.5" thickBot="1" x14ac:dyDescent="0.25">
      <c r="A24" s="116" t="s">
        <v>38</v>
      </c>
      <c r="B24" s="56"/>
      <c r="C24" s="94">
        <v>2294698</v>
      </c>
      <c r="D24" s="56"/>
      <c r="E24" s="94">
        <v>1076475</v>
      </c>
      <c r="F24" s="56"/>
      <c r="G24" s="94">
        <v>1130299</v>
      </c>
      <c r="H24" s="104"/>
      <c r="I24" s="101">
        <f t="shared" si="2"/>
        <v>105.00002322394855</v>
      </c>
      <c r="J24" s="136"/>
      <c r="K24" s="136"/>
      <c r="L24" s="101">
        <f t="shared" si="3"/>
        <v>49.256982836085619</v>
      </c>
      <c r="M24" s="24"/>
      <c r="N24" s="210"/>
      <c r="O24" s="20"/>
      <c r="P24" s="22"/>
    </row>
    <row r="25" spans="1:18" s="21" customFormat="1" ht="13.5" thickBot="1" x14ac:dyDescent="0.25">
      <c r="A25" s="116" t="s">
        <v>8</v>
      </c>
      <c r="B25" s="56"/>
      <c r="C25" s="112">
        <v>146.23000000000002</v>
      </c>
      <c r="D25" s="56"/>
      <c r="E25" s="94">
        <v>162</v>
      </c>
      <c r="F25" s="56"/>
      <c r="G25" s="94">
        <v>162</v>
      </c>
      <c r="H25" s="104"/>
      <c r="I25" s="101">
        <f t="shared" si="2"/>
        <v>100</v>
      </c>
      <c r="J25" s="136"/>
      <c r="K25" s="136"/>
      <c r="L25" s="101">
        <f t="shared" si="3"/>
        <v>110.78438077001982</v>
      </c>
      <c r="M25" s="30"/>
      <c r="N25" s="210"/>
      <c r="O25" s="20"/>
      <c r="P25" s="22"/>
    </row>
    <row r="26" spans="1:18" s="21" customFormat="1" x14ac:dyDescent="0.2">
      <c r="A26" s="117" t="s">
        <v>9</v>
      </c>
      <c r="B26" s="58"/>
      <c r="C26" s="98"/>
      <c r="D26" s="58"/>
      <c r="E26" s="98"/>
      <c r="F26" s="58"/>
      <c r="G26" s="98"/>
      <c r="H26" s="105"/>
      <c r="I26" s="102"/>
      <c r="J26" s="141"/>
      <c r="K26" s="141"/>
      <c r="L26" s="102"/>
      <c r="M26" s="24"/>
      <c r="N26" s="210"/>
      <c r="O26" s="20"/>
      <c r="P26" s="22"/>
    </row>
    <row r="27" spans="1:18" s="21" customFormat="1" ht="13.5" thickBot="1" x14ac:dyDescent="0.25">
      <c r="A27" s="117" t="s">
        <v>10</v>
      </c>
      <c r="B27" s="55"/>
      <c r="C27" s="93">
        <f>SUM(C21/C25/12)</f>
        <v>64995.939045795421</v>
      </c>
      <c r="D27" s="55"/>
      <c r="E27" s="93">
        <f>SUM(E21/E25/12)</f>
        <v>55374.207818930037</v>
      </c>
      <c r="F27" s="55"/>
      <c r="G27" s="93">
        <f>SUM(G21/G25/12)</f>
        <v>58142.918209876545</v>
      </c>
      <c r="H27" s="103"/>
      <c r="I27" s="101">
        <f>SUM(G27/E27)*100</f>
        <v>105</v>
      </c>
      <c r="J27" s="141"/>
      <c r="K27" s="141"/>
      <c r="L27" s="101">
        <f>SUM(G27/C27)*100</f>
        <v>89.456232286927474</v>
      </c>
      <c r="M27" s="30"/>
      <c r="N27" s="210"/>
      <c r="O27" s="20"/>
      <c r="P27" s="22"/>
    </row>
    <row r="28" spans="1:18" s="21" customFormat="1" ht="15.75" customHeight="1" thickBot="1" x14ac:dyDescent="0.25">
      <c r="A28" s="118" t="s">
        <v>12</v>
      </c>
      <c r="B28" s="61"/>
      <c r="C28" s="61"/>
      <c r="D28" s="61"/>
      <c r="E28" s="61"/>
      <c r="F28" s="61"/>
      <c r="G28" s="61"/>
      <c r="H28" s="54"/>
      <c r="I28" s="54"/>
      <c r="J28" s="57"/>
      <c r="K28" s="57"/>
      <c r="L28" s="63"/>
      <c r="M28" s="24"/>
      <c r="N28" s="210"/>
      <c r="O28" s="20"/>
      <c r="P28" s="22"/>
    </row>
    <row r="29" spans="1:18" s="21" customFormat="1" x14ac:dyDescent="0.2">
      <c r="A29" s="120" t="s">
        <v>4</v>
      </c>
      <c r="B29" s="50"/>
      <c r="C29" s="64"/>
      <c r="D29" s="50"/>
      <c r="E29" s="64"/>
      <c r="F29" s="50"/>
      <c r="G29" s="64"/>
      <c r="H29" s="52"/>
      <c r="I29" s="53"/>
      <c r="J29" s="54"/>
      <c r="K29" s="54"/>
      <c r="L29" s="53"/>
      <c r="M29" s="24"/>
      <c r="N29" s="210"/>
      <c r="O29" s="20"/>
      <c r="P29" s="22"/>
    </row>
    <row r="30" spans="1:18" s="21" customFormat="1" ht="13.5" thickBot="1" x14ac:dyDescent="0.25">
      <c r="A30" s="122" t="s">
        <v>5</v>
      </c>
      <c r="B30" s="55"/>
      <c r="C30" s="93">
        <f>SUM(C31:C32)</f>
        <v>41584028</v>
      </c>
      <c r="D30" s="55"/>
      <c r="E30" s="93">
        <f>SUM(E31:E32)</f>
        <v>41754292</v>
      </c>
      <c r="F30" s="55"/>
      <c r="G30" s="93">
        <f>SUM(G31:G32)</f>
        <v>43677838</v>
      </c>
      <c r="H30" s="103"/>
      <c r="I30" s="101">
        <f t="shared" ref="I30:I35" si="4">SUM(G30/E30)*100</f>
        <v>104.60682221602514</v>
      </c>
      <c r="J30" s="106"/>
      <c r="K30" s="106"/>
      <c r="L30" s="101">
        <f t="shared" ref="L30:L35" si="5">SUM(G30/C30)*100</f>
        <v>105.03513031493725</v>
      </c>
      <c r="M30" s="24"/>
      <c r="N30" s="210"/>
      <c r="O30" s="20"/>
      <c r="P30" s="22"/>
    </row>
    <row r="31" spans="1:18" s="21" customFormat="1" ht="13.5" thickBot="1" x14ac:dyDescent="0.25">
      <c r="A31" s="116" t="s">
        <v>6</v>
      </c>
      <c r="B31" s="56"/>
      <c r="C31" s="96">
        <v>41508228</v>
      </c>
      <c r="D31" s="56"/>
      <c r="E31" s="94">
        <v>41590931</v>
      </c>
      <c r="F31" s="56"/>
      <c r="G31" s="94">
        <v>43514477</v>
      </c>
      <c r="H31" s="104"/>
      <c r="I31" s="101">
        <f t="shared" si="4"/>
        <v>104.62491690796728</v>
      </c>
      <c r="J31" s="136"/>
      <c r="K31" s="136"/>
      <c r="L31" s="101">
        <f t="shared" si="5"/>
        <v>104.83337665004635</v>
      </c>
      <c r="M31" s="24"/>
      <c r="N31" s="210"/>
      <c r="O31" s="20"/>
      <c r="P31" s="22"/>
    </row>
    <row r="32" spans="1:18" s="21" customFormat="1" ht="13.5" thickBot="1" x14ac:dyDescent="0.25">
      <c r="A32" s="116" t="s">
        <v>7</v>
      </c>
      <c r="B32" s="56"/>
      <c r="C32" s="96">
        <v>75800</v>
      </c>
      <c r="D32" s="56"/>
      <c r="E32" s="94">
        <v>163361</v>
      </c>
      <c r="F32" s="56"/>
      <c r="G32" s="94">
        <v>163361</v>
      </c>
      <c r="H32" s="104"/>
      <c r="I32" s="101">
        <f t="shared" si="4"/>
        <v>100</v>
      </c>
      <c r="J32" s="136"/>
      <c r="K32" s="136"/>
      <c r="L32" s="101">
        <f t="shared" si="5"/>
        <v>215.51583113456462</v>
      </c>
      <c r="M32" s="24"/>
      <c r="N32" s="210"/>
      <c r="O32" s="20"/>
      <c r="P32" s="22"/>
    </row>
    <row r="33" spans="1:16" s="21" customFormat="1" ht="13.5" thickBot="1" x14ac:dyDescent="0.25">
      <c r="A33" s="116" t="s">
        <v>19</v>
      </c>
      <c r="B33" s="56"/>
      <c r="C33" s="94">
        <v>14019626</v>
      </c>
      <c r="D33" s="56"/>
      <c r="E33" s="94">
        <v>14112950</v>
      </c>
      <c r="F33" s="56"/>
      <c r="G33" s="94">
        <v>14763108</v>
      </c>
      <c r="H33" s="104"/>
      <c r="I33" s="101">
        <f t="shared" si="4"/>
        <v>104.60681856025849</v>
      </c>
      <c r="J33" s="136"/>
      <c r="K33" s="136"/>
      <c r="L33" s="101">
        <f t="shared" si="5"/>
        <v>105.30315145354092</v>
      </c>
      <c r="M33" s="30"/>
      <c r="N33" s="20"/>
      <c r="O33" s="20"/>
      <c r="P33" s="22"/>
    </row>
    <row r="34" spans="1:16" s="21" customFormat="1" ht="13.5" thickBot="1" x14ac:dyDescent="0.25">
      <c r="A34" s="116" t="s">
        <v>38</v>
      </c>
      <c r="B34" s="56"/>
      <c r="C34" s="94">
        <v>830056</v>
      </c>
      <c r="D34" s="56"/>
      <c r="E34" s="94">
        <v>415909</v>
      </c>
      <c r="F34" s="56"/>
      <c r="G34" s="94">
        <v>435144</v>
      </c>
      <c r="H34" s="104"/>
      <c r="I34" s="101">
        <f t="shared" si="4"/>
        <v>104.62480975405677</v>
      </c>
      <c r="J34" s="136"/>
      <c r="K34" s="136"/>
      <c r="L34" s="101">
        <f t="shared" si="5"/>
        <v>52.423450947887851</v>
      </c>
      <c r="M34" s="24"/>
      <c r="N34" s="20"/>
      <c r="O34" s="20"/>
      <c r="P34" s="22"/>
    </row>
    <row r="35" spans="1:16" s="21" customFormat="1" ht="13.5" thickBot="1" x14ac:dyDescent="0.25">
      <c r="A35" s="116" t="s">
        <v>8</v>
      </c>
      <c r="B35" s="56"/>
      <c r="C35" s="194">
        <v>80.490000000000009</v>
      </c>
      <c r="D35" s="56"/>
      <c r="E35" s="96">
        <v>84</v>
      </c>
      <c r="F35" s="56"/>
      <c r="G35" s="96">
        <v>84</v>
      </c>
      <c r="H35" s="104"/>
      <c r="I35" s="101">
        <f t="shared" si="4"/>
        <v>100</v>
      </c>
      <c r="J35" s="136"/>
      <c r="K35" s="136"/>
      <c r="L35" s="101">
        <f t="shared" si="5"/>
        <v>104.36079016026834</v>
      </c>
      <c r="M35" s="30"/>
      <c r="N35" s="20"/>
      <c r="O35" s="20"/>
      <c r="P35" s="22"/>
    </row>
    <row r="36" spans="1:16" s="21" customFormat="1" x14ac:dyDescent="0.2">
      <c r="A36" s="117" t="s">
        <v>9</v>
      </c>
      <c r="B36" s="58"/>
      <c r="C36" s="100"/>
      <c r="D36" s="58"/>
      <c r="E36" s="100"/>
      <c r="F36" s="58"/>
      <c r="G36" s="100"/>
      <c r="H36" s="105"/>
      <c r="I36" s="102"/>
      <c r="J36" s="141"/>
      <c r="K36" s="141"/>
      <c r="L36" s="102"/>
      <c r="M36" s="24"/>
      <c r="N36" s="20"/>
      <c r="O36" s="20"/>
      <c r="P36" s="31"/>
    </row>
    <row r="37" spans="1:16" s="21" customFormat="1" ht="13.5" thickBot="1" x14ac:dyDescent="0.25">
      <c r="A37" s="117" t="s">
        <v>10</v>
      </c>
      <c r="B37" s="55"/>
      <c r="C37" s="93">
        <f>SUM(C31/C35/12)</f>
        <v>42974.518573735862</v>
      </c>
      <c r="D37" s="62"/>
      <c r="E37" s="93">
        <f>SUM(E31/E35/12)</f>
        <v>41260.844246031746</v>
      </c>
      <c r="F37" s="62"/>
      <c r="G37" s="93">
        <f>SUM(G31/G35/12)</f>
        <v>43169.124007936509</v>
      </c>
      <c r="H37" s="103"/>
      <c r="I37" s="101">
        <f>SUM(G37/E37)*100</f>
        <v>104.62491690796728</v>
      </c>
      <c r="J37" s="141"/>
      <c r="K37" s="141"/>
      <c r="L37" s="101">
        <f>SUM(G37/C37)*100</f>
        <v>100.45283912574085</v>
      </c>
      <c r="M37" s="24"/>
      <c r="N37" s="20"/>
      <c r="O37" s="20"/>
      <c r="P37" s="22"/>
    </row>
    <row r="38" spans="1:16" s="21" customFormat="1" ht="16.5" customHeight="1" thickBot="1" x14ac:dyDescent="0.25">
      <c r="A38" s="118" t="s">
        <v>13</v>
      </c>
      <c r="B38" s="61"/>
      <c r="C38" s="64"/>
      <c r="D38" s="64"/>
      <c r="E38" s="125"/>
      <c r="F38" s="64"/>
      <c r="G38" s="64"/>
      <c r="H38" s="106"/>
      <c r="I38" s="106"/>
      <c r="J38" s="136"/>
      <c r="K38" s="136"/>
      <c r="L38" s="138"/>
      <c r="M38" s="24"/>
      <c r="N38" s="20"/>
      <c r="O38" s="20"/>
      <c r="P38" s="22"/>
    </row>
    <row r="39" spans="1:16" s="21" customFormat="1" x14ac:dyDescent="0.2">
      <c r="A39" s="120" t="s">
        <v>4</v>
      </c>
      <c r="B39" s="50"/>
      <c r="C39" s="51"/>
      <c r="D39" s="50"/>
      <c r="E39" s="51"/>
      <c r="F39" s="50"/>
      <c r="G39" s="51"/>
      <c r="H39" s="54"/>
      <c r="I39" s="53"/>
      <c r="J39" s="59"/>
      <c r="K39" s="52"/>
      <c r="L39" s="53"/>
      <c r="M39" s="24"/>
      <c r="N39" s="20"/>
      <c r="O39" s="20"/>
      <c r="P39" s="22"/>
    </row>
    <row r="40" spans="1:16" s="21" customFormat="1" ht="13.5" thickBot="1" x14ac:dyDescent="0.25">
      <c r="A40" s="122" t="s">
        <v>5</v>
      </c>
      <c r="B40" s="55"/>
      <c r="C40" s="93">
        <f>SUM(C41:C42)</f>
        <v>56861964</v>
      </c>
      <c r="D40" s="55"/>
      <c r="E40" s="93">
        <f>SUM(E41:E42)</f>
        <v>52152177</v>
      </c>
      <c r="F40" s="55"/>
      <c r="G40" s="93">
        <f>SUM(G41:G42)</f>
        <v>54753605</v>
      </c>
      <c r="H40" s="106"/>
      <c r="I40" s="101">
        <f t="shared" ref="I40:I45" si="6">SUM(G40/E40)*100</f>
        <v>104.9881484333818</v>
      </c>
      <c r="J40" s="141"/>
      <c r="K40" s="103"/>
      <c r="L40" s="101">
        <f t="shared" ref="L40:L45" si="7">SUM(G40/C40)*100</f>
        <v>96.292145308241544</v>
      </c>
      <c r="M40" s="24"/>
      <c r="N40" s="210"/>
      <c r="O40" s="20"/>
      <c r="P40" s="22"/>
    </row>
    <row r="41" spans="1:16" s="21" customFormat="1" ht="13.5" thickBot="1" x14ac:dyDescent="0.25">
      <c r="A41" s="122" t="s">
        <v>6</v>
      </c>
      <c r="B41" s="56"/>
      <c r="C41" s="94">
        <v>56765654</v>
      </c>
      <c r="D41" s="56"/>
      <c r="E41" s="94">
        <v>52028565</v>
      </c>
      <c r="F41" s="56"/>
      <c r="G41" s="94">
        <v>54629993</v>
      </c>
      <c r="H41" s="104"/>
      <c r="I41" s="101">
        <f t="shared" si="6"/>
        <v>104.99999951949472</v>
      </c>
      <c r="J41" s="106"/>
      <c r="K41" s="106"/>
      <c r="L41" s="101">
        <f t="shared" si="7"/>
        <v>96.237758486848406</v>
      </c>
      <c r="M41" s="24"/>
      <c r="N41" s="210"/>
      <c r="O41" s="20"/>
      <c r="P41" s="22"/>
    </row>
    <row r="42" spans="1:16" s="21" customFormat="1" ht="13.5" thickBot="1" x14ac:dyDescent="0.25">
      <c r="A42" s="116" t="s">
        <v>7</v>
      </c>
      <c r="B42" s="56"/>
      <c r="C42" s="94">
        <v>96310</v>
      </c>
      <c r="D42" s="56"/>
      <c r="E42" s="94">
        <v>123612</v>
      </c>
      <c r="F42" s="56"/>
      <c r="G42" s="94">
        <v>123612</v>
      </c>
      <c r="H42" s="104"/>
      <c r="I42" s="101">
        <f t="shared" si="6"/>
        <v>100</v>
      </c>
      <c r="J42" s="136"/>
      <c r="K42" s="136"/>
      <c r="L42" s="101">
        <f t="shared" si="7"/>
        <v>128.34804277852768</v>
      </c>
      <c r="M42" s="24"/>
      <c r="N42" s="20"/>
      <c r="O42" s="20"/>
      <c r="P42" s="22"/>
    </row>
    <row r="43" spans="1:16" s="21" customFormat="1" ht="13.5" thickBot="1" x14ac:dyDescent="0.25">
      <c r="A43" s="116" t="s">
        <v>19</v>
      </c>
      <c r="B43" s="56"/>
      <c r="C43" s="94">
        <v>19229947</v>
      </c>
      <c r="D43" s="56"/>
      <c r="E43" s="94">
        <v>17627436</v>
      </c>
      <c r="F43" s="56"/>
      <c r="G43" s="94">
        <v>18506719</v>
      </c>
      <c r="H43" s="104"/>
      <c r="I43" s="101">
        <f t="shared" si="6"/>
        <v>104.98815029026343</v>
      </c>
      <c r="J43" s="136"/>
      <c r="K43" s="136"/>
      <c r="L43" s="101">
        <f t="shared" si="7"/>
        <v>96.239053596975594</v>
      </c>
      <c r="M43" s="30"/>
      <c r="N43" s="20"/>
      <c r="O43" s="20"/>
      <c r="P43" s="22"/>
    </row>
    <row r="44" spans="1:16" s="21" customFormat="1" ht="13.5" thickBot="1" x14ac:dyDescent="0.25">
      <c r="A44" s="116" t="s">
        <v>38</v>
      </c>
      <c r="B44" s="56"/>
      <c r="C44" s="94">
        <v>1135394</v>
      </c>
      <c r="D44" s="56"/>
      <c r="E44" s="94">
        <v>520286</v>
      </c>
      <c r="F44" s="56"/>
      <c r="G44" s="94">
        <v>546300</v>
      </c>
      <c r="H44" s="104"/>
      <c r="I44" s="101">
        <f t="shared" si="6"/>
        <v>104.99994233940564</v>
      </c>
      <c r="J44" s="136"/>
      <c r="K44" s="136"/>
      <c r="L44" s="101">
        <f t="shared" si="7"/>
        <v>48.115455956258359</v>
      </c>
      <c r="M44" s="24"/>
      <c r="N44" s="20"/>
      <c r="O44" s="20"/>
      <c r="P44" s="22"/>
    </row>
    <row r="45" spans="1:16" s="21" customFormat="1" ht="13.5" thickBot="1" x14ac:dyDescent="0.25">
      <c r="A45" s="116" t="s">
        <v>8</v>
      </c>
      <c r="B45" s="56"/>
      <c r="C45" s="112">
        <v>104.33</v>
      </c>
      <c r="D45" s="56"/>
      <c r="E45" s="94">
        <v>102</v>
      </c>
      <c r="F45" s="56"/>
      <c r="G45" s="94">
        <v>102</v>
      </c>
      <c r="H45" s="104"/>
      <c r="I45" s="101">
        <f t="shared" si="6"/>
        <v>100</v>
      </c>
      <c r="J45" s="136"/>
      <c r="K45" s="136"/>
      <c r="L45" s="101">
        <f t="shared" si="7"/>
        <v>97.766701811559471</v>
      </c>
      <c r="M45" s="30"/>
      <c r="N45" s="20"/>
      <c r="O45" s="20"/>
      <c r="P45" s="22"/>
    </row>
    <row r="46" spans="1:16" s="21" customFormat="1" x14ac:dyDescent="0.2">
      <c r="A46" s="120" t="s">
        <v>9</v>
      </c>
      <c r="B46" s="50"/>
      <c r="C46" s="95"/>
      <c r="D46" s="50"/>
      <c r="E46" s="95"/>
      <c r="F46" s="50"/>
      <c r="G46" s="95"/>
      <c r="H46" s="107"/>
      <c r="I46" s="108"/>
      <c r="J46" s="141"/>
      <c r="K46" s="141"/>
      <c r="L46" s="102"/>
      <c r="M46" s="24"/>
      <c r="N46" s="20"/>
      <c r="O46" s="20"/>
      <c r="P46" s="22"/>
    </row>
    <row r="47" spans="1:16" s="21" customFormat="1" ht="13.5" thickBot="1" x14ac:dyDescent="0.25">
      <c r="A47" s="122" t="s">
        <v>10</v>
      </c>
      <c r="B47" s="55"/>
      <c r="C47" s="93">
        <f>SUM(C41/C45/12)</f>
        <v>45341.427841145087</v>
      </c>
      <c r="D47" s="62"/>
      <c r="E47" s="93">
        <f>SUM(E41/E45/12)</f>
        <v>42506.997549019608</v>
      </c>
      <c r="F47" s="62"/>
      <c r="G47" s="93">
        <f>SUM(G41/G45/12)</f>
        <v>44632.347222222219</v>
      </c>
      <c r="H47" s="103"/>
      <c r="I47" s="101">
        <f>SUM(G47/E47)*100</f>
        <v>104.99999951949472</v>
      </c>
      <c r="J47" s="106"/>
      <c r="K47" s="106"/>
      <c r="L47" s="101">
        <f>SUM(G47/C47)*100</f>
        <v>98.436130813067578</v>
      </c>
      <c r="M47" s="24"/>
      <c r="N47" s="20"/>
      <c r="O47" s="20"/>
      <c r="P47" s="22"/>
    </row>
    <row r="48" spans="1:16" s="21" customFormat="1" x14ac:dyDescent="0.2">
      <c r="A48" s="44"/>
      <c r="B48" s="67"/>
      <c r="C48" s="67"/>
      <c r="D48" s="67"/>
      <c r="E48" s="67"/>
      <c r="F48" s="67"/>
      <c r="G48" s="67"/>
      <c r="H48" s="45"/>
      <c r="I48" s="45"/>
      <c r="J48" s="45"/>
      <c r="K48" s="45"/>
      <c r="L48" s="45"/>
      <c r="M48" s="24"/>
      <c r="N48" s="20"/>
      <c r="O48" s="20"/>
      <c r="P48" s="22"/>
    </row>
    <row r="49" spans="1:16" s="21" customFormat="1" ht="39" customHeight="1" x14ac:dyDescent="0.2">
      <c r="A49" s="44"/>
      <c r="B49" s="67"/>
      <c r="C49" s="67"/>
      <c r="D49" s="67"/>
      <c r="E49" s="67"/>
      <c r="F49" s="67"/>
      <c r="G49" s="67"/>
      <c r="H49" s="68"/>
      <c r="I49" s="68"/>
      <c r="J49" s="68"/>
      <c r="K49" s="68"/>
      <c r="L49" s="68"/>
      <c r="M49" s="24"/>
      <c r="N49" s="20"/>
      <c r="O49" s="20"/>
      <c r="P49" s="22"/>
    </row>
    <row r="50" spans="1:16" s="21" customFormat="1" ht="13.5" thickBot="1" x14ac:dyDescent="0.25">
      <c r="A50" s="44"/>
      <c r="B50" s="67"/>
      <c r="C50" s="67"/>
      <c r="D50" s="67"/>
      <c r="E50" s="67"/>
      <c r="F50" s="67"/>
      <c r="G50" s="67"/>
      <c r="H50" s="68"/>
      <c r="I50" s="68"/>
      <c r="J50" s="68"/>
      <c r="K50" s="68"/>
      <c r="L50" s="68"/>
      <c r="M50" s="24"/>
      <c r="N50" s="20"/>
      <c r="O50" s="20"/>
      <c r="P50" s="22"/>
    </row>
    <row r="51" spans="1:16" s="21" customFormat="1" ht="15.75" x14ac:dyDescent="0.25">
      <c r="A51" s="142"/>
      <c r="B51" s="41"/>
      <c r="C51" s="143"/>
      <c r="D51" s="39"/>
      <c r="E51" s="40"/>
      <c r="F51" s="184"/>
      <c r="G51" s="185"/>
      <c r="H51" s="69"/>
      <c r="I51" s="70"/>
      <c r="J51" s="71"/>
      <c r="K51" s="69"/>
      <c r="L51" s="70"/>
      <c r="M51" s="23"/>
      <c r="N51" s="20"/>
      <c r="O51" s="20"/>
      <c r="P51" s="22"/>
    </row>
    <row r="52" spans="1:16" s="21" customFormat="1" ht="15.75" x14ac:dyDescent="0.25">
      <c r="A52" s="126" t="s">
        <v>3</v>
      </c>
      <c r="B52" s="225" t="s">
        <v>16</v>
      </c>
      <c r="C52" s="226"/>
      <c r="D52" s="225" t="s">
        <v>17</v>
      </c>
      <c r="E52" s="226"/>
      <c r="F52" s="225" t="s">
        <v>33</v>
      </c>
      <c r="G52" s="226"/>
      <c r="H52" s="231" t="s">
        <v>0</v>
      </c>
      <c r="I52" s="232"/>
      <c r="J52" s="46"/>
      <c r="K52" s="231" t="s">
        <v>1</v>
      </c>
      <c r="L52" s="232"/>
      <c r="M52" s="25"/>
      <c r="N52" s="20"/>
      <c r="O52" s="20"/>
      <c r="P52" s="22"/>
    </row>
    <row r="53" spans="1:16" s="21" customFormat="1" ht="15.75" x14ac:dyDescent="0.25">
      <c r="A53" s="127"/>
      <c r="B53" s="223">
        <v>2023</v>
      </c>
      <c r="C53" s="224"/>
      <c r="D53" s="225" t="s">
        <v>18</v>
      </c>
      <c r="E53" s="226"/>
      <c r="F53" s="225" t="s">
        <v>34</v>
      </c>
      <c r="G53" s="226"/>
      <c r="H53" s="126"/>
      <c r="I53" s="131"/>
      <c r="J53" s="46"/>
      <c r="K53" s="126"/>
      <c r="L53" s="131"/>
      <c r="M53" s="27"/>
      <c r="N53" s="20"/>
      <c r="O53" s="20"/>
      <c r="P53" s="22"/>
    </row>
    <row r="54" spans="1:16" s="21" customFormat="1" ht="16.5" thickBot="1" x14ac:dyDescent="0.3">
      <c r="A54" s="128"/>
      <c r="B54" s="227"/>
      <c r="C54" s="228"/>
      <c r="D54" s="229">
        <v>2024</v>
      </c>
      <c r="E54" s="230"/>
      <c r="F54" s="229">
        <v>2025</v>
      </c>
      <c r="G54" s="230"/>
      <c r="H54" s="132"/>
      <c r="I54" s="133"/>
      <c r="J54" s="134"/>
      <c r="K54" s="132"/>
      <c r="L54" s="133"/>
      <c r="M54" s="27"/>
      <c r="N54" s="20"/>
      <c r="O54" s="20"/>
      <c r="P54" s="22"/>
    </row>
    <row r="55" spans="1:16" s="21" customFormat="1" ht="13.5" thickBot="1" x14ac:dyDescent="0.25">
      <c r="A55" s="129"/>
      <c r="B55" s="219">
        <v>1</v>
      </c>
      <c r="C55" s="220"/>
      <c r="D55" s="219">
        <v>2</v>
      </c>
      <c r="E55" s="220"/>
      <c r="F55" s="221">
        <v>3</v>
      </c>
      <c r="G55" s="222"/>
      <c r="H55" s="242">
        <v>4</v>
      </c>
      <c r="I55" s="243"/>
      <c r="J55" s="135">
        <v>5</v>
      </c>
      <c r="K55" s="242">
        <v>5</v>
      </c>
      <c r="L55" s="243"/>
      <c r="M55" s="28"/>
      <c r="N55" s="20"/>
      <c r="O55" s="20"/>
      <c r="P55" s="22"/>
    </row>
    <row r="56" spans="1:16" s="21" customFormat="1" ht="18.75" customHeight="1" thickBot="1" x14ac:dyDescent="0.25">
      <c r="A56" s="118" t="s">
        <v>14</v>
      </c>
      <c r="B56" s="130"/>
      <c r="C56" s="130"/>
      <c r="D56" s="47"/>
      <c r="E56" s="47"/>
      <c r="F56" s="130"/>
      <c r="G56" s="130"/>
      <c r="H56" s="72"/>
      <c r="I56" s="72"/>
      <c r="J56" s="72"/>
      <c r="K56" s="72"/>
      <c r="L56" s="73"/>
      <c r="M56" s="24"/>
      <c r="N56" s="20"/>
      <c r="O56" s="20"/>
      <c r="P56" s="22"/>
    </row>
    <row r="57" spans="1:16" s="21" customFormat="1" x14ac:dyDescent="0.2">
      <c r="A57" s="120" t="s">
        <v>4</v>
      </c>
      <c r="B57" s="50"/>
      <c r="C57" s="51"/>
      <c r="D57" s="50"/>
      <c r="E57" s="51"/>
      <c r="F57" s="50"/>
      <c r="G57" s="51"/>
      <c r="H57" s="52"/>
      <c r="I57" s="53"/>
      <c r="J57" s="54"/>
      <c r="K57" s="54"/>
      <c r="L57" s="53"/>
      <c r="M57" s="24"/>
      <c r="N57" s="20"/>
      <c r="O57" s="20"/>
      <c r="P57" s="22"/>
    </row>
    <row r="58" spans="1:16" s="21" customFormat="1" ht="13.5" thickBot="1" x14ac:dyDescent="0.25">
      <c r="A58" s="122" t="s">
        <v>5</v>
      </c>
      <c r="B58" s="55"/>
      <c r="C58" s="93">
        <f>SUM(C59:C60)</f>
        <v>23464564.489999998</v>
      </c>
      <c r="D58" s="55"/>
      <c r="E58" s="93">
        <f>SUM(E59:E60)</f>
        <v>23091268</v>
      </c>
      <c r="F58" s="55"/>
      <c r="G58" s="93">
        <f>SUM(G59:G60)</f>
        <v>24244341</v>
      </c>
      <c r="H58" s="103"/>
      <c r="I58" s="101">
        <f t="shared" ref="I58:I63" si="8">SUM(G58/E58)*100</f>
        <v>104.99354561213356</v>
      </c>
      <c r="J58" s="106"/>
      <c r="K58" s="106"/>
      <c r="L58" s="101">
        <f t="shared" ref="L58:L63" si="9">SUM(G58/C58)*100</f>
        <v>103.32320896188942</v>
      </c>
      <c r="M58" s="30"/>
      <c r="N58" s="210"/>
      <c r="O58" s="20"/>
      <c r="P58" s="22"/>
    </row>
    <row r="59" spans="1:16" s="21" customFormat="1" ht="13.5" thickBot="1" x14ac:dyDescent="0.25">
      <c r="A59" s="122" t="s">
        <v>6</v>
      </c>
      <c r="B59" s="74"/>
      <c r="C59" s="195">
        <v>23439604.489999998</v>
      </c>
      <c r="D59" s="74"/>
      <c r="E59" s="94">
        <v>23061468</v>
      </c>
      <c r="F59" s="74"/>
      <c r="G59" s="94">
        <v>24214541</v>
      </c>
      <c r="H59" s="103"/>
      <c r="I59" s="101">
        <f t="shared" si="8"/>
        <v>104.99999826550504</v>
      </c>
      <c r="J59" s="106"/>
      <c r="K59" s="106"/>
      <c r="L59" s="101">
        <f t="shared" si="9"/>
        <v>103.30609891617672</v>
      </c>
      <c r="M59" s="30"/>
      <c r="N59" s="210"/>
      <c r="O59" s="20"/>
      <c r="P59" s="22"/>
    </row>
    <row r="60" spans="1:16" s="21" customFormat="1" ht="13.5" thickBot="1" x14ac:dyDescent="0.25">
      <c r="A60" s="116" t="s">
        <v>7</v>
      </c>
      <c r="B60" s="56"/>
      <c r="C60" s="94">
        <v>24960</v>
      </c>
      <c r="D60" s="56"/>
      <c r="E60" s="94">
        <v>29800</v>
      </c>
      <c r="F60" s="56"/>
      <c r="G60" s="94">
        <v>29800</v>
      </c>
      <c r="H60" s="104"/>
      <c r="I60" s="101">
        <f t="shared" si="8"/>
        <v>100</v>
      </c>
      <c r="J60" s="136"/>
      <c r="K60" s="136"/>
      <c r="L60" s="97">
        <f t="shared" si="9"/>
        <v>119.39102564102564</v>
      </c>
      <c r="M60" s="30"/>
      <c r="N60" s="20"/>
      <c r="O60" s="20"/>
      <c r="P60" s="22"/>
    </row>
    <row r="61" spans="1:16" s="21" customFormat="1" ht="13.5" thickBot="1" x14ac:dyDescent="0.25">
      <c r="A61" s="116" t="s">
        <v>19</v>
      </c>
      <c r="B61" s="56"/>
      <c r="C61" s="94">
        <v>7932657.25</v>
      </c>
      <c r="D61" s="56"/>
      <c r="E61" s="94">
        <v>7804849</v>
      </c>
      <c r="F61" s="56"/>
      <c r="G61" s="94">
        <v>8194588</v>
      </c>
      <c r="H61" s="104"/>
      <c r="I61" s="101">
        <f t="shared" si="8"/>
        <v>104.99354952286713</v>
      </c>
      <c r="J61" s="136"/>
      <c r="K61" s="136"/>
      <c r="L61" s="101">
        <f t="shared" si="9"/>
        <v>103.30192950161813</v>
      </c>
      <c r="M61" s="30"/>
      <c r="N61" s="20"/>
      <c r="O61" s="20"/>
      <c r="P61" s="22"/>
    </row>
    <row r="62" spans="1:16" s="21" customFormat="1" ht="13.5" thickBot="1" x14ac:dyDescent="0.25">
      <c r="A62" s="116" t="s">
        <v>38</v>
      </c>
      <c r="B62" s="56"/>
      <c r="C62" s="94">
        <v>471783</v>
      </c>
      <c r="D62" s="56"/>
      <c r="E62" s="94">
        <v>230615</v>
      </c>
      <c r="F62" s="56"/>
      <c r="G62" s="94">
        <v>242146</v>
      </c>
      <c r="H62" s="104"/>
      <c r="I62" s="101">
        <f t="shared" si="8"/>
        <v>105.00010840578453</v>
      </c>
      <c r="J62" s="136"/>
      <c r="K62" s="136"/>
      <c r="L62" s="101">
        <f t="shared" si="9"/>
        <v>51.325715424252252</v>
      </c>
      <c r="M62" s="30"/>
      <c r="N62" s="20"/>
      <c r="O62" s="20"/>
      <c r="P62" s="22"/>
    </row>
    <row r="63" spans="1:16" s="21" customFormat="1" ht="13.5" thickBot="1" x14ac:dyDescent="0.25">
      <c r="A63" s="116" t="s">
        <v>8</v>
      </c>
      <c r="B63" s="56"/>
      <c r="C63" s="112">
        <v>35</v>
      </c>
      <c r="D63" s="56"/>
      <c r="E63" s="94">
        <v>38</v>
      </c>
      <c r="F63" s="56"/>
      <c r="G63" s="94">
        <v>38</v>
      </c>
      <c r="H63" s="104"/>
      <c r="I63" s="101">
        <f t="shared" si="8"/>
        <v>100</v>
      </c>
      <c r="J63" s="136"/>
      <c r="K63" s="136"/>
      <c r="L63" s="101">
        <f t="shared" si="9"/>
        <v>108.57142857142857</v>
      </c>
      <c r="M63" s="30"/>
      <c r="N63" s="20"/>
      <c r="O63" s="20"/>
      <c r="P63" s="22"/>
    </row>
    <row r="64" spans="1:16" s="21" customFormat="1" x14ac:dyDescent="0.2">
      <c r="A64" s="117" t="s">
        <v>9</v>
      </c>
      <c r="B64" s="58"/>
      <c r="C64" s="98"/>
      <c r="D64" s="58"/>
      <c r="E64" s="98"/>
      <c r="F64" s="58"/>
      <c r="G64" s="98"/>
      <c r="H64" s="105"/>
      <c r="I64" s="102"/>
      <c r="J64" s="141"/>
      <c r="K64" s="141"/>
      <c r="L64" s="102"/>
      <c r="M64" s="30"/>
      <c r="N64" s="20"/>
      <c r="O64" s="20"/>
      <c r="P64" s="22"/>
    </row>
    <row r="65" spans="1:16" s="21" customFormat="1" ht="13.5" thickBot="1" x14ac:dyDescent="0.25">
      <c r="A65" s="117" t="s">
        <v>10</v>
      </c>
      <c r="B65" s="55"/>
      <c r="C65" s="93">
        <f>SUM(C59/C63/12)</f>
        <v>55808.582119047613</v>
      </c>
      <c r="D65" s="62"/>
      <c r="E65" s="93">
        <f>SUM(E59/E63/12)</f>
        <v>50573.394736842107</v>
      </c>
      <c r="F65" s="62"/>
      <c r="G65" s="93">
        <f>SUM(G59/G63/12)</f>
        <v>53102.063596491229</v>
      </c>
      <c r="H65" s="103"/>
      <c r="I65" s="101">
        <f>SUM(G65/E65)*100</f>
        <v>104.99999826550504</v>
      </c>
      <c r="J65" s="141"/>
      <c r="K65" s="141"/>
      <c r="L65" s="101">
        <f>SUM(G65/C65)*100</f>
        <v>95.150354264899633</v>
      </c>
      <c r="M65" s="30"/>
      <c r="N65" s="20"/>
      <c r="O65" s="20"/>
      <c r="P65" s="22"/>
    </row>
    <row r="66" spans="1:16" s="21" customFormat="1" ht="17.25" customHeight="1" thickBot="1" x14ac:dyDescent="0.25">
      <c r="A66" s="118" t="s">
        <v>32</v>
      </c>
      <c r="B66" s="47"/>
      <c r="C66" s="47"/>
      <c r="D66" s="47"/>
      <c r="E66" s="47"/>
      <c r="F66" s="47"/>
      <c r="G66" s="47"/>
      <c r="H66" s="75"/>
      <c r="I66" s="76"/>
      <c r="J66" s="72"/>
      <c r="K66" s="72"/>
      <c r="L66" s="77"/>
      <c r="M66" s="30"/>
      <c r="N66" s="20"/>
      <c r="O66" s="20"/>
      <c r="P66" s="22"/>
    </row>
    <row r="67" spans="1:16" s="21" customFormat="1" x14ac:dyDescent="0.2">
      <c r="A67" s="120" t="s">
        <v>4</v>
      </c>
      <c r="B67" s="50"/>
      <c r="C67" s="51"/>
      <c r="D67" s="50"/>
      <c r="E67" s="51"/>
      <c r="F67" s="50"/>
      <c r="G67" s="51"/>
      <c r="H67" s="78"/>
      <c r="I67" s="53"/>
      <c r="J67" s="54"/>
      <c r="K67" s="52"/>
      <c r="L67" s="53"/>
      <c r="M67" s="30"/>
      <c r="N67" s="20"/>
      <c r="O67" s="20"/>
      <c r="P67" s="22"/>
    </row>
    <row r="68" spans="1:16" s="21" customFormat="1" ht="13.5" thickBot="1" x14ac:dyDescent="0.25">
      <c r="A68" s="122" t="s">
        <v>5</v>
      </c>
      <c r="B68" s="55"/>
      <c r="C68" s="93">
        <f>SUM(C69:C70)</f>
        <v>8777857</v>
      </c>
      <c r="D68" s="55"/>
      <c r="E68" s="93">
        <f>SUM(E69:E70)</f>
        <v>8736609</v>
      </c>
      <c r="F68" s="55"/>
      <c r="G68" s="93">
        <f>SUM(G69:G70)</f>
        <v>9170901</v>
      </c>
      <c r="H68" s="109"/>
      <c r="I68" s="101">
        <f t="shared" ref="I68:I73" si="10">SUM(G68/E68)*100</f>
        <v>104.97094467659021</v>
      </c>
      <c r="J68" s="106"/>
      <c r="K68" s="103"/>
      <c r="L68" s="101">
        <f t="shared" ref="L68:L73" si="11">SUM(G68/C68)*100</f>
        <v>104.47767604325293</v>
      </c>
      <c r="M68" s="30"/>
      <c r="N68" s="210"/>
      <c r="O68" s="20"/>
      <c r="P68" s="22"/>
    </row>
    <row r="69" spans="1:16" s="21" customFormat="1" ht="13.5" thickBot="1" x14ac:dyDescent="0.25">
      <c r="A69" s="116" t="s">
        <v>6</v>
      </c>
      <c r="B69" s="56"/>
      <c r="C69" s="94">
        <v>8754102</v>
      </c>
      <c r="D69" s="56"/>
      <c r="E69" s="94">
        <v>8685840</v>
      </c>
      <c r="F69" s="56"/>
      <c r="G69" s="94">
        <v>9120132</v>
      </c>
      <c r="H69" s="110"/>
      <c r="I69" s="101">
        <f t="shared" si="10"/>
        <v>105</v>
      </c>
      <c r="J69" s="136"/>
      <c r="K69" s="106"/>
      <c r="L69" s="101">
        <f t="shared" si="11"/>
        <v>104.18123983476546</v>
      </c>
      <c r="M69" s="30"/>
      <c r="N69" s="210"/>
      <c r="O69" s="20"/>
      <c r="P69" s="22"/>
    </row>
    <row r="70" spans="1:16" s="21" customFormat="1" ht="13.5" thickBot="1" x14ac:dyDescent="0.25">
      <c r="A70" s="116" t="s">
        <v>7</v>
      </c>
      <c r="B70" s="56"/>
      <c r="C70" s="94">
        <v>23755</v>
      </c>
      <c r="D70" s="56"/>
      <c r="E70" s="94">
        <v>50769</v>
      </c>
      <c r="F70" s="56"/>
      <c r="G70" s="94">
        <v>50769</v>
      </c>
      <c r="H70" s="110"/>
      <c r="I70" s="101">
        <f t="shared" si="10"/>
        <v>100</v>
      </c>
      <c r="J70" s="136"/>
      <c r="K70" s="136"/>
      <c r="L70" s="101">
        <f t="shared" si="11"/>
        <v>213.71921700694591</v>
      </c>
      <c r="M70" s="30"/>
      <c r="N70" s="20"/>
      <c r="O70" s="20"/>
      <c r="P70" s="22"/>
    </row>
    <row r="71" spans="1:16" s="21" customFormat="1" ht="13.5" thickBot="1" x14ac:dyDescent="0.25">
      <c r="A71" s="116" t="s">
        <v>19</v>
      </c>
      <c r="B71" s="56"/>
      <c r="C71" s="94">
        <v>2958898</v>
      </c>
      <c r="D71" s="56"/>
      <c r="E71" s="94">
        <v>2952974</v>
      </c>
      <c r="F71" s="56"/>
      <c r="G71" s="94">
        <v>3099764</v>
      </c>
      <c r="H71" s="110"/>
      <c r="I71" s="101">
        <f t="shared" si="10"/>
        <v>104.97092084115877</v>
      </c>
      <c r="J71" s="136"/>
      <c r="K71" s="136"/>
      <c r="L71" s="101">
        <f t="shared" si="11"/>
        <v>104.76075890415959</v>
      </c>
      <c r="M71" s="30"/>
      <c r="N71" s="20"/>
      <c r="O71" s="20"/>
      <c r="P71" s="22"/>
    </row>
    <row r="72" spans="1:16" s="21" customFormat="1" ht="13.5" thickBot="1" x14ac:dyDescent="0.25">
      <c r="A72" s="116" t="s">
        <v>38</v>
      </c>
      <c r="B72" s="56"/>
      <c r="C72" s="94">
        <v>175083</v>
      </c>
      <c r="D72" s="56"/>
      <c r="E72" s="94">
        <v>86858</v>
      </c>
      <c r="F72" s="56"/>
      <c r="G72" s="94">
        <v>91201</v>
      </c>
      <c r="H72" s="110"/>
      <c r="I72" s="101">
        <f t="shared" si="10"/>
        <v>105.00011513044278</v>
      </c>
      <c r="J72" s="136"/>
      <c r="K72" s="136"/>
      <c r="L72" s="101">
        <f t="shared" si="11"/>
        <v>52.090151528132367</v>
      </c>
      <c r="M72" s="30"/>
      <c r="N72" s="20"/>
      <c r="O72" s="20"/>
      <c r="P72" s="22"/>
    </row>
    <row r="73" spans="1:16" s="21" customFormat="1" ht="13.5" thickBot="1" x14ac:dyDescent="0.25">
      <c r="A73" s="116" t="s">
        <v>8</v>
      </c>
      <c r="B73" s="56"/>
      <c r="C73" s="112">
        <v>13.23</v>
      </c>
      <c r="D73" s="56"/>
      <c r="E73" s="94">
        <v>15</v>
      </c>
      <c r="F73" s="56"/>
      <c r="G73" s="94">
        <v>14</v>
      </c>
      <c r="H73" s="110"/>
      <c r="I73" s="101">
        <f t="shared" si="10"/>
        <v>93.333333333333329</v>
      </c>
      <c r="J73" s="136"/>
      <c r="K73" s="137"/>
      <c r="L73" s="102">
        <f t="shared" si="11"/>
        <v>105.82010582010581</v>
      </c>
      <c r="M73" s="30"/>
      <c r="N73" s="20"/>
      <c r="O73" s="20"/>
      <c r="P73" s="22"/>
    </row>
    <row r="74" spans="1:16" s="21" customFormat="1" x14ac:dyDescent="0.2">
      <c r="A74" s="117" t="s">
        <v>9</v>
      </c>
      <c r="B74" s="58"/>
      <c r="C74" s="98"/>
      <c r="D74" s="58"/>
      <c r="E74" s="98"/>
      <c r="F74" s="58"/>
      <c r="G74" s="98"/>
      <c r="H74" s="111"/>
      <c r="I74" s="102"/>
      <c r="J74" s="141"/>
      <c r="K74" s="107"/>
      <c r="L74" s="108"/>
      <c r="M74" s="30"/>
      <c r="N74" s="20"/>
      <c r="O74" s="20"/>
      <c r="P74" s="22"/>
    </row>
    <row r="75" spans="1:16" s="21" customFormat="1" ht="13.5" thickBot="1" x14ac:dyDescent="0.25">
      <c r="A75" s="117" t="s">
        <v>10</v>
      </c>
      <c r="B75" s="55"/>
      <c r="C75" s="93">
        <f>SUM(C69/C73/12)</f>
        <v>55140.476190476191</v>
      </c>
      <c r="D75" s="55"/>
      <c r="E75" s="93">
        <f>SUM(E69/E73/12)</f>
        <v>48254.666666666664</v>
      </c>
      <c r="F75" s="55"/>
      <c r="G75" s="93">
        <f>SUM(G69/G73/12)</f>
        <v>54286.5</v>
      </c>
      <c r="H75" s="109"/>
      <c r="I75" s="101">
        <f>SUM(G75/E75)*100</f>
        <v>112.5</v>
      </c>
      <c r="J75" s="141"/>
      <c r="K75" s="103"/>
      <c r="L75" s="101">
        <f>SUM(G75/C75)*100</f>
        <v>98.45127164385336</v>
      </c>
      <c r="M75" s="30"/>
      <c r="N75" s="20"/>
      <c r="O75" s="20"/>
      <c r="P75" s="22"/>
    </row>
    <row r="76" spans="1:16" s="21" customFormat="1" ht="16.5" customHeight="1" thickBot="1" x14ac:dyDescent="0.25">
      <c r="A76" s="118" t="s">
        <v>37</v>
      </c>
      <c r="B76" s="47"/>
      <c r="C76" s="47"/>
      <c r="D76" s="47"/>
      <c r="E76" s="47"/>
      <c r="F76" s="47"/>
      <c r="G76" s="47"/>
      <c r="H76" s="75"/>
      <c r="I76" s="76"/>
      <c r="J76" s="72"/>
      <c r="K76" s="72"/>
      <c r="L76" s="77"/>
      <c r="M76" s="24"/>
      <c r="N76" s="20"/>
      <c r="O76" s="20"/>
      <c r="P76" s="22"/>
    </row>
    <row r="77" spans="1:16" s="21" customFormat="1" ht="13.5" customHeight="1" x14ac:dyDescent="0.2">
      <c r="A77" s="120" t="s">
        <v>4</v>
      </c>
      <c r="B77" s="50"/>
      <c r="C77" s="51"/>
      <c r="D77" s="50"/>
      <c r="E77" s="51"/>
      <c r="F77" s="50"/>
      <c r="G77" s="51"/>
      <c r="H77" s="78"/>
      <c r="I77" s="53"/>
      <c r="J77" s="54"/>
      <c r="K77" s="52"/>
      <c r="L77" s="53"/>
      <c r="M77" s="24"/>
      <c r="N77" s="20"/>
      <c r="O77" s="20"/>
      <c r="P77" s="22"/>
    </row>
    <row r="78" spans="1:16" s="21" customFormat="1" ht="13.5" customHeight="1" thickBot="1" x14ac:dyDescent="0.25">
      <c r="A78" s="122" t="s">
        <v>5</v>
      </c>
      <c r="B78" s="55"/>
      <c r="C78" s="93">
        <f>SUM(C79:C80)</f>
        <v>2212807.04</v>
      </c>
      <c r="D78" s="55"/>
      <c r="E78" s="93">
        <f>SUM(E79:E80)</f>
        <v>41996341</v>
      </c>
      <c r="F78" s="55"/>
      <c r="G78" s="93">
        <f>SUM(G79:G80)</f>
        <v>73180856</v>
      </c>
      <c r="H78" s="109"/>
      <c r="I78" s="189">
        <f t="shared" ref="I78:I83" si="12">SUM(G78/E78)*100</f>
        <v>174.25531429035686</v>
      </c>
      <c r="J78" s="106"/>
      <c r="K78" s="103"/>
      <c r="L78" s="189">
        <f t="shared" ref="L78:L83" si="13">SUM(G78/C78)*100</f>
        <v>3307.1503604760765</v>
      </c>
      <c r="M78" s="24"/>
      <c r="N78" s="210"/>
      <c r="O78" s="20"/>
      <c r="P78" s="22"/>
    </row>
    <row r="79" spans="1:16" s="21" customFormat="1" ht="13.5" customHeight="1" thickBot="1" x14ac:dyDescent="0.25">
      <c r="A79" s="116" t="s">
        <v>6</v>
      </c>
      <c r="B79" s="56"/>
      <c r="C79" s="94">
        <v>2212807.04</v>
      </c>
      <c r="D79" s="56"/>
      <c r="E79" s="94">
        <v>41696341</v>
      </c>
      <c r="F79" s="56"/>
      <c r="G79" s="94">
        <v>72880856</v>
      </c>
      <c r="H79" s="110"/>
      <c r="I79" s="189">
        <f t="shared" si="12"/>
        <v>174.78957206340959</v>
      </c>
      <c r="J79" s="136"/>
      <c r="K79" s="106"/>
      <c r="L79" s="189">
        <f t="shared" si="13"/>
        <v>3293.5929198779122</v>
      </c>
      <c r="M79" s="24"/>
      <c r="N79" s="210"/>
      <c r="O79" s="20"/>
      <c r="P79" s="22"/>
    </row>
    <row r="80" spans="1:16" s="21" customFormat="1" ht="13.5" customHeight="1" thickBot="1" x14ac:dyDescent="0.25">
      <c r="A80" s="116" t="s">
        <v>7</v>
      </c>
      <c r="B80" s="56"/>
      <c r="C80" s="94">
        <v>0</v>
      </c>
      <c r="D80" s="56"/>
      <c r="E80" s="94">
        <v>300000</v>
      </c>
      <c r="F80" s="56"/>
      <c r="G80" s="94">
        <v>300000</v>
      </c>
      <c r="H80" s="110"/>
      <c r="I80" s="189">
        <f t="shared" si="12"/>
        <v>100</v>
      </c>
      <c r="J80" s="136"/>
      <c r="K80" s="136"/>
      <c r="L80" s="189" t="s">
        <v>39</v>
      </c>
      <c r="M80" s="24"/>
      <c r="N80" s="20"/>
      <c r="O80" s="20"/>
      <c r="P80" s="22"/>
    </row>
    <row r="81" spans="1:19" s="21" customFormat="1" ht="13.5" customHeight="1" thickBot="1" x14ac:dyDescent="0.25">
      <c r="A81" s="116" t="s">
        <v>19</v>
      </c>
      <c r="B81" s="56"/>
      <c r="C81" s="94">
        <v>747833.6</v>
      </c>
      <c r="D81" s="56"/>
      <c r="E81" s="94">
        <v>14194763</v>
      </c>
      <c r="F81" s="56"/>
      <c r="G81" s="94">
        <v>24735130</v>
      </c>
      <c r="H81" s="110"/>
      <c r="I81" s="189">
        <f t="shared" si="12"/>
        <v>174.25532219171254</v>
      </c>
      <c r="J81" s="136"/>
      <c r="K81" s="136"/>
      <c r="L81" s="189">
        <f t="shared" si="13"/>
        <v>3307.5713634690928</v>
      </c>
      <c r="M81" s="24"/>
      <c r="N81" s="20"/>
      <c r="O81" s="20"/>
      <c r="P81" s="22"/>
    </row>
    <row r="82" spans="1:19" s="21" customFormat="1" ht="13.5" customHeight="1" thickBot="1" x14ac:dyDescent="0.25">
      <c r="A82" s="116" t="s">
        <v>38</v>
      </c>
      <c r="B82" s="56"/>
      <c r="C82" s="94">
        <v>44250.239999999998</v>
      </c>
      <c r="D82" s="56"/>
      <c r="E82" s="94">
        <v>416962</v>
      </c>
      <c r="F82" s="56"/>
      <c r="G82" s="94">
        <v>728808</v>
      </c>
      <c r="H82" s="110"/>
      <c r="I82" s="189">
        <f t="shared" si="12"/>
        <v>174.79002882756703</v>
      </c>
      <c r="J82" s="136"/>
      <c r="K82" s="136"/>
      <c r="L82" s="189">
        <f t="shared" si="13"/>
        <v>1647.0147958519547</v>
      </c>
      <c r="M82" s="24"/>
      <c r="N82" s="20"/>
      <c r="O82" s="20"/>
      <c r="P82" s="22"/>
    </row>
    <row r="83" spans="1:19" s="21" customFormat="1" ht="13.5" customHeight="1" thickBot="1" x14ac:dyDescent="0.25">
      <c r="A83" s="116" t="s">
        <v>8</v>
      </c>
      <c r="B83" s="56"/>
      <c r="C83" s="112">
        <v>3.33</v>
      </c>
      <c r="D83" s="56"/>
      <c r="E83" s="94">
        <v>64</v>
      </c>
      <c r="F83" s="56"/>
      <c r="G83" s="94">
        <v>108</v>
      </c>
      <c r="H83" s="110"/>
      <c r="I83" s="189">
        <f t="shared" si="12"/>
        <v>168.75</v>
      </c>
      <c r="J83" s="136"/>
      <c r="K83" s="137"/>
      <c r="L83" s="189">
        <f t="shared" si="13"/>
        <v>3243.2432432432433</v>
      </c>
      <c r="M83" s="24"/>
      <c r="N83" s="20"/>
      <c r="O83" s="20"/>
      <c r="P83" s="22"/>
    </row>
    <row r="84" spans="1:19" s="21" customFormat="1" ht="13.5" customHeight="1" x14ac:dyDescent="0.2">
      <c r="A84" s="117" t="s">
        <v>9</v>
      </c>
      <c r="B84" s="58"/>
      <c r="C84" s="98"/>
      <c r="D84" s="58"/>
      <c r="E84" s="98"/>
      <c r="F84" s="58"/>
      <c r="G84" s="98"/>
      <c r="H84" s="111"/>
      <c r="I84" s="190"/>
      <c r="J84" s="141"/>
      <c r="K84" s="107"/>
      <c r="L84" s="190"/>
      <c r="M84" s="24"/>
      <c r="N84" s="20"/>
      <c r="O84" s="20"/>
      <c r="P84" s="22"/>
    </row>
    <row r="85" spans="1:19" s="21" customFormat="1" ht="15.75" customHeight="1" thickBot="1" x14ac:dyDescent="0.25">
      <c r="A85" s="117" t="s">
        <v>10</v>
      </c>
      <c r="B85" s="55"/>
      <c r="C85" s="188">
        <f>SUM(C79/C83/12)</f>
        <v>55375.551551551551</v>
      </c>
      <c r="D85" s="55"/>
      <c r="E85" s="188">
        <f>SUM(E79/E83/12)</f>
        <v>54292.110677083336</v>
      </c>
      <c r="F85" s="55"/>
      <c r="G85" s="93">
        <f>SUM(G79/G83/12)</f>
        <v>56235.228395061735</v>
      </c>
      <c r="H85" s="111"/>
      <c r="I85" s="189">
        <f>SUM(G85/E85)*100</f>
        <v>103.57900566720568</v>
      </c>
      <c r="J85" s="141"/>
      <c r="K85" s="103"/>
      <c r="L85" s="189">
        <f>SUM(G85/C85)*100</f>
        <v>101.55244836290231</v>
      </c>
      <c r="M85" s="24"/>
      <c r="N85" s="20"/>
      <c r="O85" s="20"/>
      <c r="P85" s="22"/>
    </row>
    <row r="86" spans="1:19" s="21" customFormat="1" ht="13.5" thickBot="1" x14ac:dyDescent="0.25">
      <c r="A86" s="118" t="s">
        <v>15</v>
      </c>
      <c r="B86" s="61"/>
      <c r="C86" s="61"/>
      <c r="D86" s="61"/>
      <c r="E86" s="61"/>
      <c r="F86" s="61"/>
      <c r="G86" s="61"/>
      <c r="H86" s="57"/>
      <c r="I86" s="57"/>
      <c r="J86" s="57"/>
      <c r="K86" s="57"/>
      <c r="L86" s="63"/>
      <c r="M86" s="24"/>
      <c r="N86" s="20"/>
      <c r="O86" s="20"/>
      <c r="P86" s="22"/>
    </row>
    <row r="87" spans="1:19" s="21" customFormat="1" x14ac:dyDescent="0.2">
      <c r="A87" s="120" t="s">
        <v>4</v>
      </c>
      <c r="B87" s="64"/>
      <c r="C87" s="51"/>
      <c r="D87" s="50"/>
      <c r="E87" s="51"/>
      <c r="F87" s="50"/>
      <c r="G87" s="51"/>
      <c r="H87" s="52"/>
      <c r="I87" s="53"/>
      <c r="J87" s="54"/>
      <c r="K87" s="52"/>
      <c r="L87" s="53"/>
      <c r="M87" s="24"/>
      <c r="N87" s="20"/>
      <c r="O87" s="20"/>
      <c r="P87" s="22"/>
      <c r="Q87" s="24"/>
    </row>
    <row r="88" spans="1:19" s="21" customFormat="1" ht="13.5" thickBot="1" x14ac:dyDescent="0.25">
      <c r="A88" s="122" t="s">
        <v>5</v>
      </c>
      <c r="B88" s="62"/>
      <c r="C88" s="93">
        <f t="shared" ref="C88:C93" si="14">SUM(C10+C20+C30+C40+C58+C68+C78)</f>
        <v>572929464.52999997</v>
      </c>
      <c r="D88" s="55"/>
      <c r="E88" s="93">
        <f t="shared" ref="E88:E93" si="15">SUM(E68+E58+E40+E30+E20+E10+E78)</f>
        <v>601892614</v>
      </c>
      <c r="F88" s="55"/>
      <c r="G88" s="93">
        <f t="shared" ref="G88:G93" si="16">SUM(G68+G58+G40+G30+G20+G10+G78)</f>
        <v>657521123</v>
      </c>
      <c r="H88" s="103"/>
      <c r="I88" s="101">
        <f t="shared" ref="I88:I93" si="17">SUM(G88/E88)*100</f>
        <v>109.2422647671832</v>
      </c>
      <c r="J88" s="106"/>
      <c r="K88" s="103"/>
      <c r="L88" s="101">
        <f t="shared" ref="L88:L93" si="18">SUM(G88/C88)*100</f>
        <v>114.76475966188863</v>
      </c>
      <c r="M88" s="30"/>
      <c r="N88" s="20"/>
      <c r="O88" s="20"/>
      <c r="P88" s="20"/>
      <c r="Q88" s="20"/>
      <c r="R88" s="22"/>
      <c r="S88" s="22"/>
    </row>
    <row r="89" spans="1:19" s="21" customFormat="1" ht="13.5" thickBot="1" x14ac:dyDescent="0.25">
      <c r="A89" s="116" t="s">
        <v>6</v>
      </c>
      <c r="B89" s="168"/>
      <c r="C89" s="93">
        <f t="shared" si="14"/>
        <v>563811356.52999997</v>
      </c>
      <c r="D89" s="168"/>
      <c r="E89" s="93">
        <f t="shared" si="15"/>
        <v>589208241</v>
      </c>
      <c r="F89" s="168"/>
      <c r="G89" s="93">
        <f t="shared" si="16"/>
        <v>645582727</v>
      </c>
      <c r="H89" s="104"/>
      <c r="I89" s="101">
        <f t="shared" si="17"/>
        <v>109.56783732425765</v>
      </c>
      <c r="J89" s="136"/>
      <c r="K89" s="104"/>
      <c r="L89" s="101">
        <f t="shared" si="18"/>
        <v>114.50332092869951</v>
      </c>
      <c r="M89" s="30"/>
      <c r="N89" s="20"/>
      <c r="O89" s="20"/>
      <c r="P89" s="20"/>
      <c r="Q89" s="20"/>
      <c r="R89" s="22"/>
      <c r="S89" s="22"/>
    </row>
    <row r="90" spans="1:19" s="21" customFormat="1" ht="13.5" thickBot="1" x14ac:dyDescent="0.25">
      <c r="A90" s="116" t="s">
        <v>7</v>
      </c>
      <c r="B90" s="168"/>
      <c r="C90" s="93">
        <f t="shared" si="14"/>
        <v>9118108</v>
      </c>
      <c r="D90" s="168"/>
      <c r="E90" s="93">
        <f t="shared" si="15"/>
        <v>12684373</v>
      </c>
      <c r="F90" s="168"/>
      <c r="G90" s="93">
        <f t="shared" si="16"/>
        <v>11938396</v>
      </c>
      <c r="H90" s="104"/>
      <c r="I90" s="101">
        <f t="shared" si="17"/>
        <v>94.118928858367696</v>
      </c>
      <c r="J90" s="136"/>
      <c r="K90" s="104"/>
      <c r="L90" s="101">
        <f t="shared" si="18"/>
        <v>130.93062727486887</v>
      </c>
      <c r="M90" s="30"/>
      <c r="N90" s="20"/>
      <c r="O90" s="20"/>
      <c r="P90" s="20"/>
      <c r="Q90" s="20"/>
      <c r="R90" s="22"/>
      <c r="S90" s="22"/>
    </row>
    <row r="91" spans="1:19" s="21" customFormat="1" ht="13.5" thickBot="1" x14ac:dyDescent="0.25">
      <c r="A91" s="116" t="s">
        <v>19</v>
      </c>
      <c r="B91" s="168"/>
      <c r="C91" s="93">
        <f t="shared" si="14"/>
        <v>192428051.84999999</v>
      </c>
      <c r="D91" s="168"/>
      <c r="E91" s="93">
        <f t="shared" si="15"/>
        <v>203439706</v>
      </c>
      <c r="F91" s="168"/>
      <c r="G91" s="93">
        <f t="shared" si="16"/>
        <v>222242142</v>
      </c>
      <c r="H91" s="104"/>
      <c r="I91" s="101">
        <f t="shared" si="17"/>
        <v>109.24226463441704</v>
      </c>
      <c r="J91" s="136"/>
      <c r="K91" s="104"/>
      <c r="L91" s="101">
        <f t="shared" si="18"/>
        <v>115.49362988575098</v>
      </c>
      <c r="M91" s="30"/>
      <c r="N91" s="20"/>
      <c r="O91" s="20"/>
      <c r="P91" s="20"/>
      <c r="Q91" s="20"/>
      <c r="S91" s="22"/>
    </row>
    <row r="92" spans="1:19" s="21" customFormat="1" ht="13.5" thickBot="1" x14ac:dyDescent="0.25">
      <c r="A92" s="116" t="s">
        <v>38</v>
      </c>
      <c r="B92" s="168"/>
      <c r="C92" s="93">
        <f t="shared" si="14"/>
        <v>11325683.35</v>
      </c>
      <c r="D92" s="168"/>
      <c r="E92" s="93">
        <f t="shared" si="15"/>
        <v>5892082</v>
      </c>
      <c r="F92" s="168"/>
      <c r="G92" s="93">
        <f t="shared" si="16"/>
        <v>6455826</v>
      </c>
      <c r="H92" s="104"/>
      <c r="I92" s="101">
        <f t="shared" si="17"/>
        <v>109.56782339417543</v>
      </c>
      <c r="J92" s="136"/>
      <c r="K92" s="104"/>
      <c r="L92" s="101">
        <f t="shared" si="18"/>
        <v>57.00164661587506</v>
      </c>
      <c r="M92" s="30"/>
      <c r="N92" s="20"/>
      <c r="O92" s="20"/>
      <c r="P92" s="20"/>
      <c r="Q92" s="20"/>
      <c r="S92" s="22"/>
    </row>
    <row r="93" spans="1:19" s="21" customFormat="1" ht="13.5" thickBot="1" x14ac:dyDescent="0.25">
      <c r="A93" s="116" t="s">
        <v>8</v>
      </c>
      <c r="B93" s="168"/>
      <c r="C93" s="97">
        <f t="shared" si="14"/>
        <v>804.76000000000022</v>
      </c>
      <c r="D93" s="168"/>
      <c r="E93" s="93">
        <f t="shared" si="15"/>
        <v>929</v>
      </c>
      <c r="F93" s="168"/>
      <c r="G93" s="93">
        <f t="shared" si="16"/>
        <v>967</v>
      </c>
      <c r="H93" s="104"/>
      <c r="I93" s="101">
        <f t="shared" si="17"/>
        <v>104.09041980624328</v>
      </c>
      <c r="J93" s="136"/>
      <c r="K93" s="104"/>
      <c r="L93" s="101">
        <f t="shared" si="18"/>
        <v>120.16004771608924</v>
      </c>
      <c r="M93" s="30"/>
      <c r="N93" s="20"/>
      <c r="O93" s="20"/>
      <c r="P93" s="20"/>
      <c r="Q93" s="20"/>
      <c r="R93" s="22"/>
      <c r="S93" s="22"/>
    </row>
    <row r="94" spans="1:19" s="21" customFormat="1" x14ac:dyDescent="0.2">
      <c r="A94" s="117" t="s">
        <v>9</v>
      </c>
      <c r="B94" s="58"/>
      <c r="C94" s="98"/>
      <c r="D94" s="58"/>
      <c r="E94" s="98"/>
      <c r="F94" s="58"/>
      <c r="G94" s="98"/>
      <c r="H94" s="105"/>
      <c r="I94" s="102"/>
      <c r="J94" s="141"/>
      <c r="K94" s="105"/>
      <c r="L94" s="102"/>
      <c r="M94" s="30"/>
      <c r="N94" s="20"/>
      <c r="O94" s="20"/>
      <c r="P94" s="20"/>
      <c r="Q94" s="20"/>
      <c r="R94" s="22"/>
      <c r="S94" s="22"/>
    </row>
    <row r="95" spans="1:19" s="21" customFormat="1" ht="13.5" thickBot="1" x14ac:dyDescent="0.25">
      <c r="A95" s="122" t="s">
        <v>10</v>
      </c>
      <c r="B95" s="55"/>
      <c r="C95" s="93">
        <f>SUM(C89/C93/12)</f>
        <v>58382.970961321786</v>
      </c>
      <c r="D95" s="55"/>
      <c r="E95" s="93">
        <f>SUM(E89/E93/12)</f>
        <v>52853.26883745964</v>
      </c>
      <c r="F95" s="55"/>
      <c r="G95" s="93">
        <f>SUM(G89/G93/12)</f>
        <v>55634.499052051018</v>
      </c>
      <c r="H95" s="103"/>
      <c r="I95" s="101">
        <f>SUM(G95/E95)*100</f>
        <v>105.26217256901278</v>
      </c>
      <c r="J95" s="106"/>
      <c r="K95" s="103"/>
      <c r="L95" s="101">
        <f>SUM(G95/C95)*100</f>
        <v>95.292339762751013</v>
      </c>
      <c r="M95" s="30"/>
      <c r="N95" s="20"/>
      <c r="O95" s="20"/>
      <c r="P95" s="20"/>
      <c r="Q95" s="20"/>
      <c r="R95" s="22"/>
    </row>
    <row r="96" spans="1:19" s="21" customFormat="1" x14ac:dyDescent="0.2">
      <c r="A96" s="182"/>
      <c r="B96" s="67"/>
      <c r="C96" s="67"/>
      <c r="D96" s="67"/>
      <c r="E96" s="67"/>
      <c r="F96" s="67"/>
      <c r="G96" s="67"/>
      <c r="H96" s="68"/>
      <c r="I96" s="68"/>
      <c r="J96" s="68"/>
      <c r="K96" s="68"/>
      <c r="L96" s="68"/>
      <c r="M96" s="24"/>
      <c r="N96" s="20"/>
      <c r="O96" s="22"/>
      <c r="P96" s="22"/>
    </row>
    <row r="97" spans="1:16" s="21" customFormat="1" x14ac:dyDescent="0.2">
      <c r="A97" s="166"/>
      <c r="B97" s="67"/>
      <c r="C97" s="67"/>
      <c r="D97" s="67"/>
      <c r="E97" s="67"/>
      <c r="F97" s="67"/>
      <c r="G97" s="67"/>
      <c r="H97" s="68"/>
      <c r="I97" s="68"/>
      <c r="J97" s="68"/>
      <c r="K97" s="68"/>
      <c r="L97" s="68"/>
      <c r="M97" s="24"/>
      <c r="N97" s="20"/>
      <c r="O97" s="22"/>
      <c r="P97" s="22"/>
    </row>
    <row r="98" spans="1:16" s="21" customFormat="1" x14ac:dyDescent="0.2">
      <c r="A98" s="166"/>
      <c r="B98" s="67"/>
      <c r="C98" s="67"/>
      <c r="D98" s="67"/>
      <c r="E98" s="67"/>
      <c r="F98" s="67"/>
      <c r="G98" s="67"/>
      <c r="H98" s="68"/>
      <c r="I98" s="68"/>
      <c r="J98" s="68"/>
      <c r="K98" s="68"/>
      <c r="L98" s="68"/>
      <c r="M98" s="24"/>
      <c r="N98" s="20"/>
      <c r="O98" s="22"/>
      <c r="P98" s="22"/>
    </row>
    <row r="99" spans="1:16" s="21" customFormat="1" x14ac:dyDescent="0.2">
      <c r="A99" s="166"/>
      <c r="B99" s="67"/>
      <c r="C99" s="67"/>
      <c r="D99" s="67"/>
      <c r="E99" s="67"/>
      <c r="F99" s="67"/>
      <c r="G99" s="67"/>
      <c r="H99" s="68"/>
      <c r="I99" s="68"/>
      <c r="J99" s="68"/>
      <c r="K99" s="68"/>
      <c r="L99" s="68"/>
      <c r="M99" s="24"/>
      <c r="N99" s="20"/>
      <c r="O99" s="22"/>
      <c r="P99" s="22"/>
    </row>
    <row r="100" spans="1:16" s="21" customFormat="1" x14ac:dyDescent="0.2">
      <c r="A100" s="166"/>
      <c r="B100" s="67"/>
      <c r="C100" s="67"/>
      <c r="D100" s="67"/>
      <c r="E100" s="67"/>
      <c r="F100" s="80"/>
      <c r="G100" s="80"/>
      <c r="H100" s="81"/>
      <c r="I100" s="81"/>
      <c r="J100" s="81"/>
      <c r="K100" s="81"/>
      <c r="L100" s="81"/>
      <c r="N100" s="22"/>
      <c r="O100" s="22"/>
      <c r="P100" s="22"/>
    </row>
    <row r="101" spans="1:16" s="21" customFormat="1" x14ac:dyDescent="0.2">
      <c r="A101" s="166"/>
      <c r="B101" s="80"/>
      <c r="C101" s="80"/>
      <c r="D101" s="80"/>
      <c r="E101" s="80"/>
      <c r="F101" s="80"/>
      <c r="G101" s="80"/>
      <c r="H101" s="82"/>
      <c r="I101" s="82"/>
      <c r="J101" s="82"/>
      <c r="K101" s="82"/>
      <c r="L101" s="82"/>
      <c r="N101" s="22"/>
      <c r="O101" s="22"/>
      <c r="P101" s="22"/>
    </row>
    <row r="102" spans="1:16" s="21" customFormat="1" x14ac:dyDescent="0.2">
      <c r="A102" s="166"/>
      <c r="B102" s="80"/>
      <c r="C102" s="80"/>
      <c r="D102" s="80"/>
      <c r="E102" s="80"/>
      <c r="F102" s="80"/>
      <c r="G102" s="80"/>
      <c r="H102" s="82"/>
      <c r="I102" s="82"/>
      <c r="J102" s="82"/>
      <c r="K102" s="82"/>
      <c r="L102" s="82"/>
      <c r="N102" s="22"/>
      <c r="O102" s="22"/>
      <c r="P102" s="22"/>
    </row>
    <row r="103" spans="1:16" s="21" customFormat="1" ht="13.5" thickBot="1" x14ac:dyDescent="0.25">
      <c r="A103" s="166"/>
      <c r="B103" s="80"/>
      <c r="C103" s="80"/>
      <c r="D103" s="80"/>
      <c r="E103" s="80"/>
      <c r="F103" s="80"/>
      <c r="G103" s="80"/>
      <c r="H103" s="82"/>
      <c r="I103" s="82"/>
      <c r="J103" s="82"/>
      <c r="K103" s="82"/>
      <c r="L103" s="82"/>
      <c r="N103" s="22"/>
      <c r="O103" s="22"/>
      <c r="P103" s="22"/>
    </row>
    <row r="104" spans="1:16" s="21" customFormat="1" ht="15.75" x14ac:dyDescent="0.25">
      <c r="A104" s="142"/>
      <c r="B104" s="41"/>
      <c r="C104" s="143"/>
      <c r="D104" s="39"/>
      <c r="E104" s="40"/>
      <c r="F104" s="184"/>
      <c r="G104" s="185"/>
      <c r="H104" s="69"/>
      <c r="I104" s="70"/>
      <c r="J104" s="71"/>
      <c r="K104" s="69"/>
      <c r="L104" s="70"/>
      <c r="M104" s="24"/>
      <c r="N104" s="20"/>
      <c r="O104" s="22"/>
      <c r="P104" s="22"/>
    </row>
    <row r="105" spans="1:16" s="21" customFormat="1" ht="15.75" x14ac:dyDescent="0.25">
      <c r="A105" s="146" t="s">
        <v>21</v>
      </c>
      <c r="B105" s="225" t="s">
        <v>16</v>
      </c>
      <c r="C105" s="226"/>
      <c r="D105" s="225" t="s">
        <v>17</v>
      </c>
      <c r="E105" s="226"/>
      <c r="F105" s="225" t="s">
        <v>33</v>
      </c>
      <c r="G105" s="226"/>
      <c r="H105" s="231" t="s">
        <v>0</v>
      </c>
      <c r="I105" s="232"/>
      <c r="J105" s="46"/>
      <c r="K105" s="231" t="s">
        <v>1</v>
      </c>
      <c r="L105" s="232"/>
      <c r="M105" s="24"/>
      <c r="N105" s="20"/>
      <c r="O105" s="22"/>
      <c r="P105" s="22"/>
    </row>
    <row r="106" spans="1:16" s="21" customFormat="1" ht="15.75" x14ac:dyDescent="0.25">
      <c r="A106" s="127"/>
      <c r="B106" s="223">
        <v>2023</v>
      </c>
      <c r="C106" s="224"/>
      <c r="D106" s="225" t="s">
        <v>18</v>
      </c>
      <c r="E106" s="226"/>
      <c r="F106" s="225" t="s">
        <v>34</v>
      </c>
      <c r="G106" s="226"/>
      <c r="H106" s="126"/>
      <c r="I106" s="131"/>
      <c r="J106" s="46"/>
      <c r="K106" s="126"/>
      <c r="L106" s="131"/>
      <c r="M106" s="24"/>
      <c r="N106" s="20"/>
      <c r="O106" s="22"/>
      <c r="P106" s="22"/>
    </row>
    <row r="107" spans="1:16" s="21" customFormat="1" ht="16.5" thickBot="1" x14ac:dyDescent="0.3">
      <c r="A107" s="128"/>
      <c r="B107" s="227"/>
      <c r="C107" s="228"/>
      <c r="D107" s="229">
        <v>2024</v>
      </c>
      <c r="E107" s="230"/>
      <c r="F107" s="229">
        <v>2025</v>
      </c>
      <c r="G107" s="230"/>
      <c r="H107" s="132"/>
      <c r="I107" s="133"/>
      <c r="J107" s="134"/>
      <c r="K107" s="132"/>
      <c r="L107" s="133"/>
      <c r="M107" s="24"/>
      <c r="N107" s="20"/>
      <c r="O107" s="22"/>
      <c r="P107" s="22"/>
    </row>
    <row r="108" spans="1:16" s="21" customFormat="1" ht="13.5" thickBot="1" x14ac:dyDescent="0.25">
      <c r="A108" s="129"/>
      <c r="B108" s="219">
        <v>1</v>
      </c>
      <c r="C108" s="220"/>
      <c r="D108" s="219">
        <v>2</v>
      </c>
      <c r="E108" s="220"/>
      <c r="F108" s="221">
        <v>3</v>
      </c>
      <c r="G108" s="222"/>
      <c r="H108" s="216">
        <v>4</v>
      </c>
      <c r="I108" s="217"/>
      <c r="J108" s="147">
        <v>5</v>
      </c>
      <c r="K108" s="216">
        <v>5</v>
      </c>
      <c r="L108" s="217"/>
      <c r="M108" s="24"/>
      <c r="N108" s="20"/>
      <c r="O108" s="22"/>
      <c r="P108" s="22"/>
    </row>
    <row r="109" spans="1:16" s="21" customFormat="1" ht="13.5" thickBot="1" x14ac:dyDescent="0.25">
      <c r="A109" s="156"/>
      <c r="B109" s="84"/>
      <c r="C109" s="85"/>
      <c r="D109" s="86"/>
      <c r="E109" s="87"/>
      <c r="F109" s="169"/>
      <c r="G109" s="87"/>
      <c r="H109" s="83"/>
      <c r="I109" s="88"/>
      <c r="J109" s="89"/>
      <c r="K109" s="83"/>
      <c r="L109" s="88"/>
      <c r="M109" s="24"/>
      <c r="N109" s="20"/>
      <c r="O109" s="22"/>
      <c r="P109" s="22"/>
    </row>
    <row r="110" spans="1:16" s="21" customFormat="1" ht="13.5" thickBot="1" x14ac:dyDescent="0.25">
      <c r="A110" s="118" t="s">
        <v>27</v>
      </c>
      <c r="B110" s="47"/>
      <c r="C110" s="47"/>
      <c r="D110" s="47"/>
      <c r="E110" s="47"/>
      <c r="F110" s="47"/>
      <c r="G110" s="47"/>
      <c r="H110" s="170"/>
      <c r="I110" s="170"/>
      <c r="J110" s="170"/>
      <c r="K110" s="170"/>
      <c r="L110" s="171"/>
      <c r="M110" s="24"/>
      <c r="N110" s="20"/>
      <c r="O110" s="22"/>
      <c r="P110" s="22"/>
    </row>
    <row r="111" spans="1:16" s="21" customFormat="1" x14ac:dyDescent="0.2">
      <c r="A111" s="120" t="s">
        <v>4</v>
      </c>
      <c r="B111" s="50"/>
      <c r="C111" s="51"/>
      <c r="D111" s="50"/>
      <c r="E111" s="51"/>
      <c r="F111" s="50"/>
      <c r="G111" s="51"/>
      <c r="H111" s="78"/>
      <c r="I111" s="53"/>
      <c r="J111" s="54"/>
      <c r="K111" s="52"/>
      <c r="L111" s="53"/>
      <c r="M111" s="24"/>
      <c r="N111" s="20"/>
      <c r="O111" s="22"/>
      <c r="P111" s="22"/>
    </row>
    <row r="112" spans="1:16" s="21" customFormat="1" ht="13.5" thickBot="1" x14ac:dyDescent="0.25">
      <c r="A112" s="122" t="s">
        <v>5</v>
      </c>
      <c r="B112" s="55"/>
      <c r="C112" s="93">
        <f>SUM(C113:C114)</f>
        <v>7211345</v>
      </c>
      <c r="D112" s="123"/>
      <c r="E112" s="93">
        <f>SUM(E113:E114)</f>
        <v>7067714</v>
      </c>
      <c r="F112" s="55"/>
      <c r="G112" s="93">
        <f>SUM(G113:G114)</f>
        <v>7419610</v>
      </c>
      <c r="H112" s="109"/>
      <c r="I112" s="101">
        <f t="shared" ref="I112:I117" si="19">SUM(G112/E112)*100</f>
        <v>104.97892246347263</v>
      </c>
      <c r="J112" s="106"/>
      <c r="K112" s="103"/>
      <c r="L112" s="101">
        <f t="shared" ref="L112:L117" si="20">SUM(G112/C112)*100</f>
        <v>102.88801880925125</v>
      </c>
      <c r="M112" s="24"/>
      <c r="N112" s="210"/>
      <c r="O112" s="20"/>
      <c r="P112" s="22"/>
    </row>
    <row r="113" spans="1:16" s="21" customFormat="1" ht="13.5" thickBot="1" x14ac:dyDescent="0.25">
      <c r="A113" s="116" t="s">
        <v>6</v>
      </c>
      <c r="B113" s="56"/>
      <c r="C113" s="94">
        <v>7181545</v>
      </c>
      <c r="D113" s="149"/>
      <c r="E113" s="94">
        <v>7037914</v>
      </c>
      <c r="F113" s="56"/>
      <c r="G113" s="94">
        <v>7389810</v>
      </c>
      <c r="H113" s="110"/>
      <c r="I113" s="101">
        <f t="shared" si="19"/>
        <v>105.00000426262667</v>
      </c>
      <c r="J113" s="136"/>
      <c r="K113" s="104"/>
      <c r="L113" s="101">
        <f t="shared" si="20"/>
        <v>102.90000271529316</v>
      </c>
      <c r="M113" s="24"/>
      <c r="N113" s="210"/>
      <c r="O113" s="20"/>
      <c r="P113" s="22"/>
    </row>
    <row r="114" spans="1:16" s="21" customFormat="1" ht="13.5" thickBot="1" x14ac:dyDescent="0.25">
      <c r="A114" s="116" t="s">
        <v>7</v>
      </c>
      <c r="B114" s="56"/>
      <c r="C114" s="94">
        <v>29800</v>
      </c>
      <c r="D114" s="149"/>
      <c r="E114" s="94">
        <v>29800</v>
      </c>
      <c r="F114" s="56"/>
      <c r="G114" s="94">
        <v>29800</v>
      </c>
      <c r="H114" s="110"/>
      <c r="I114" s="101">
        <f t="shared" si="19"/>
        <v>100</v>
      </c>
      <c r="J114" s="136"/>
      <c r="K114" s="104"/>
      <c r="L114" s="101">
        <f t="shared" si="20"/>
        <v>100</v>
      </c>
      <c r="M114" s="24"/>
      <c r="N114" s="20"/>
      <c r="O114" s="20"/>
      <c r="P114" s="22"/>
    </row>
    <row r="115" spans="1:16" s="21" customFormat="1" ht="13.5" thickBot="1" x14ac:dyDescent="0.25">
      <c r="A115" s="116" t="s">
        <v>19</v>
      </c>
      <c r="B115" s="56"/>
      <c r="C115" s="94">
        <v>2437434</v>
      </c>
      <c r="D115" s="149"/>
      <c r="E115" s="94">
        <v>2388887</v>
      </c>
      <c r="F115" s="56"/>
      <c r="G115" s="94">
        <v>2507828</v>
      </c>
      <c r="H115" s="110"/>
      <c r="I115" s="101">
        <f>SUM(G115/E115)*100</f>
        <v>104.97892951822334</v>
      </c>
      <c r="J115" s="136"/>
      <c r="K115" s="104"/>
      <c r="L115" s="101">
        <f>SUM(G115/C115)*100</f>
        <v>102.88803717351938</v>
      </c>
      <c r="M115" s="24"/>
      <c r="N115" s="20"/>
      <c r="O115" s="20"/>
      <c r="P115" s="22"/>
    </row>
    <row r="116" spans="1:16" s="21" customFormat="1" ht="13.5" thickBot="1" x14ac:dyDescent="0.25">
      <c r="A116" s="116" t="s">
        <v>38</v>
      </c>
      <c r="B116" s="56"/>
      <c r="C116" s="94">
        <v>143632</v>
      </c>
      <c r="D116" s="149"/>
      <c r="E116" s="94">
        <v>70379</v>
      </c>
      <c r="F116" s="56"/>
      <c r="G116" s="94">
        <v>73898</v>
      </c>
      <c r="H116" s="110"/>
      <c r="I116" s="101">
        <f>SUM(G116/E116)*100</f>
        <v>105.00007104391935</v>
      </c>
      <c r="J116" s="136"/>
      <c r="K116" s="104"/>
      <c r="L116" s="101">
        <f>SUM(G116/C116)*100</f>
        <v>51.449537707474654</v>
      </c>
      <c r="M116" s="24"/>
      <c r="N116" s="20"/>
      <c r="O116" s="20"/>
      <c r="P116" s="22"/>
    </row>
    <row r="117" spans="1:16" s="21" customFormat="1" ht="13.5" thickBot="1" x14ac:dyDescent="0.25">
      <c r="A117" s="116" t="s">
        <v>8</v>
      </c>
      <c r="B117" s="56"/>
      <c r="C117" s="112">
        <v>14.24</v>
      </c>
      <c r="D117" s="149"/>
      <c r="E117" s="94">
        <v>15</v>
      </c>
      <c r="F117" s="56"/>
      <c r="G117" s="94">
        <v>15</v>
      </c>
      <c r="H117" s="110"/>
      <c r="I117" s="101">
        <f t="shared" si="19"/>
        <v>100</v>
      </c>
      <c r="J117" s="136"/>
      <c r="K117" s="107"/>
      <c r="L117" s="102">
        <f t="shared" si="20"/>
        <v>105.3370786516854</v>
      </c>
      <c r="M117" s="24"/>
      <c r="N117" s="20"/>
      <c r="O117" s="20"/>
      <c r="P117" s="22"/>
    </row>
    <row r="118" spans="1:16" s="21" customFormat="1" x14ac:dyDescent="0.2">
      <c r="A118" s="117" t="s">
        <v>9</v>
      </c>
      <c r="B118" s="58"/>
      <c r="C118" s="98"/>
      <c r="D118" s="124"/>
      <c r="E118" s="98"/>
      <c r="F118" s="58"/>
      <c r="G118" s="98"/>
      <c r="H118" s="111"/>
      <c r="I118" s="102"/>
      <c r="J118" s="141"/>
      <c r="K118" s="107"/>
      <c r="L118" s="108"/>
      <c r="M118" s="24"/>
      <c r="N118" s="20"/>
      <c r="O118" s="20"/>
      <c r="P118" s="22"/>
    </row>
    <row r="119" spans="1:16" s="21" customFormat="1" ht="13.5" thickBot="1" x14ac:dyDescent="0.25">
      <c r="A119" s="117" t="s">
        <v>10</v>
      </c>
      <c r="B119" s="55"/>
      <c r="C119" s="93">
        <f>SUM(C113/C117/12)</f>
        <v>42026.831694756554</v>
      </c>
      <c r="D119" s="139"/>
      <c r="E119" s="93">
        <f>SUM(E113/E117/12)</f>
        <v>39099.522222222222</v>
      </c>
      <c r="F119" s="62"/>
      <c r="G119" s="93">
        <f>SUM(G113/G117/12)</f>
        <v>41054.5</v>
      </c>
      <c r="H119" s="111"/>
      <c r="I119" s="101">
        <f>SUM(G119/E119)*100</f>
        <v>105.00000426262667</v>
      </c>
      <c r="J119" s="141"/>
      <c r="K119" s="103"/>
      <c r="L119" s="101">
        <f>SUM(G119/C119)*100</f>
        <v>97.686402577718297</v>
      </c>
      <c r="M119" s="24"/>
      <c r="N119" s="20"/>
      <c r="O119" s="20"/>
      <c r="P119" s="22"/>
    </row>
    <row r="120" spans="1:16" s="21" customFormat="1" ht="13.5" thickBot="1" x14ac:dyDescent="0.25">
      <c r="A120" s="118"/>
      <c r="B120" s="47"/>
      <c r="C120" s="47"/>
      <c r="D120" s="130"/>
      <c r="E120" s="130"/>
      <c r="F120" s="130"/>
      <c r="G120" s="130"/>
      <c r="H120" s="148"/>
      <c r="I120" s="150"/>
      <c r="J120" s="150"/>
      <c r="K120" s="150"/>
      <c r="L120" s="151"/>
      <c r="M120" s="24"/>
      <c r="N120" s="20"/>
      <c r="O120" s="22"/>
      <c r="P120" s="22"/>
    </row>
    <row r="121" spans="1:16" s="21" customFormat="1" hidden="1" x14ac:dyDescent="0.2">
      <c r="A121" s="233"/>
      <c r="B121" s="234"/>
      <c r="C121" s="234"/>
      <c r="D121" s="234"/>
      <c r="E121" s="234"/>
      <c r="F121" s="234"/>
      <c r="G121" s="234"/>
      <c r="H121" s="234"/>
      <c r="I121" s="234"/>
      <c r="J121" s="234"/>
      <c r="K121" s="234"/>
      <c r="L121" s="235"/>
      <c r="M121" s="24"/>
      <c r="N121" s="20"/>
      <c r="O121" s="22"/>
      <c r="P121" s="22"/>
    </row>
    <row r="122" spans="1:16" s="21" customFormat="1" hidden="1" x14ac:dyDescent="0.2">
      <c r="A122" s="236"/>
      <c r="B122" s="237"/>
      <c r="C122" s="237"/>
      <c r="D122" s="237"/>
      <c r="E122" s="237"/>
      <c r="F122" s="237"/>
      <c r="G122" s="237"/>
      <c r="H122" s="237"/>
      <c r="I122" s="237"/>
      <c r="J122" s="237"/>
      <c r="K122" s="237"/>
      <c r="L122" s="238"/>
      <c r="M122" s="24"/>
      <c r="N122" s="20"/>
      <c r="O122" s="20"/>
      <c r="P122" s="22"/>
    </row>
    <row r="123" spans="1:16" s="21" customFormat="1" hidden="1" x14ac:dyDescent="0.2">
      <c r="A123" s="236"/>
      <c r="B123" s="237"/>
      <c r="C123" s="237"/>
      <c r="D123" s="237"/>
      <c r="E123" s="237"/>
      <c r="F123" s="237"/>
      <c r="G123" s="237"/>
      <c r="H123" s="237"/>
      <c r="I123" s="237"/>
      <c r="J123" s="237"/>
      <c r="K123" s="237"/>
      <c r="L123" s="238"/>
      <c r="M123" s="24"/>
      <c r="N123" s="20"/>
      <c r="O123" s="20"/>
      <c r="P123" s="22"/>
    </row>
    <row r="124" spans="1:16" s="21" customFormat="1" hidden="1" x14ac:dyDescent="0.2">
      <c r="A124" s="236"/>
      <c r="B124" s="237"/>
      <c r="C124" s="237"/>
      <c r="D124" s="237"/>
      <c r="E124" s="237"/>
      <c r="F124" s="237"/>
      <c r="G124" s="237"/>
      <c r="H124" s="237"/>
      <c r="I124" s="237"/>
      <c r="J124" s="237"/>
      <c r="K124" s="237"/>
      <c r="L124" s="238"/>
      <c r="M124" s="24"/>
      <c r="N124" s="20"/>
      <c r="O124" s="20"/>
      <c r="P124" s="22"/>
    </row>
    <row r="125" spans="1:16" s="21" customFormat="1" hidden="1" x14ac:dyDescent="0.2">
      <c r="A125" s="236"/>
      <c r="B125" s="237"/>
      <c r="C125" s="237"/>
      <c r="D125" s="237"/>
      <c r="E125" s="237"/>
      <c r="F125" s="237"/>
      <c r="G125" s="237"/>
      <c r="H125" s="237"/>
      <c r="I125" s="237"/>
      <c r="J125" s="237"/>
      <c r="K125" s="237"/>
      <c r="L125" s="238"/>
      <c r="M125" s="24"/>
      <c r="N125" s="20"/>
      <c r="O125" s="20"/>
      <c r="P125" s="22"/>
    </row>
    <row r="126" spans="1:16" s="21" customFormat="1" hidden="1" x14ac:dyDescent="0.2">
      <c r="A126" s="236"/>
      <c r="B126" s="237"/>
      <c r="C126" s="237"/>
      <c r="D126" s="237"/>
      <c r="E126" s="237"/>
      <c r="F126" s="237"/>
      <c r="G126" s="237"/>
      <c r="H126" s="237"/>
      <c r="I126" s="237"/>
      <c r="J126" s="237"/>
      <c r="K126" s="237"/>
      <c r="L126" s="238"/>
      <c r="M126" s="24"/>
      <c r="N126" s="20"/>
      <c r="O126" s="20"/>
      <c r="P126" s="22"/>
    </row>
    <row r="127" spans="1:16" s="21" customFormat="1" hidden="1" x14ac:dyDescent="0.2">
      <c r="A127" s="236"/>
      <c r="B127" s="237"/>
      <c r="C127" s="237"/>
      <c r="D127" s="237"/>
      <c r="E127" s="237"/>
      <c r="F127" s="237"/>
      <c r="G127" s="237"/>
      <c r="H127" s="237"/>
      <c r="I127" s="237"/>
      <c r="J127" s="237"/>
      <c r="K127" s="237"/>
      <c r="L127" s="238"/>
      <c r="M127" s="24"/>
      <c r="N127" s="20"/>
      <c r="O127" s="20"/>
      <c r="P127" s="22"/>
    </row>
    <row r="128" spans="1:16" s="21" customFormat="1" hidden="1" x14ac:dyDescent="0.2">
      <c r="A128" s="236"/>
      <c r="B128" s="237"/>
      <c r="C128" s="237"/>
      <c r="D128" s="237"/>
      <c r="E128" s="237"/>
      <c r="F128" s="237"/>
      <c r="G128" s="237"/>
      <c r="H128" s="237"/>
      <c r="I128" s="237"/>
      <c r="J128" s="237"/>
      <c r="K128" s="237"/>
      <c r="L128" s="238"/>
      <c r="M128" s="24"/>
      <c r="N128" s="20"/>
      <c r="O128" s="20"/>
      <c r="P128" s="22"/>
    </row>
    <row r="129" spans="1:16" s="21" customFormat="1" ht="13.5" hidden="1" thickBot="1" x14ac:dyDescent="0.25">
      <c r="A129" s="239"/>
      <c r="B129" s="240"/>
      <c r="C129" s="240"/>
      <c r="D129" s="240"/>
      <c r="E129" s="240"/>
      <c r="F129" s="240"/>
      <c r="G129" s="240"/>
      <c r="H129" s="240"/>
      <c r="I129" s="240"/>
      <c r="J129" s="240"/>
      <c r="K129" s="240"/>
      <c r="L129" s="241"/>
      <c r="M129" s="24"/>
      <c r="N129" s="20"/>
      <c r="O129" s="20"/>
      <c r="P129" s="22"/>
    </row>
    <row r="130" spans="1:16" s="21" customFormat="1" ht="13.5" thickBot="1" x14ac:dyDescent="0.25">
      <c r="A130" s="118" t="s">
        <v>20</v>
      </c>
      <c r="B130" s="119"/>
      <c r="C130" s="119"/>
      <c r="D130" s="119"/>
      <c r="E130" s="119"/>
      <c r="F130" s="119"/>
      <c r="G130" s="119"/>
      <c r="H130" s="152"/>
      <c r="I130" s="136"/>
      <c r="J130" s="136"/>
      <c r="K130" s="136"/>
      <c r="L130" s="138"/>
      <c r="M130" s="24"/>
      <c r="N130" s="20"/>
      <c r="O130" s="22"/>
      <c r="P130" s="22"/>
    </row>
    <row r="131" spans="1:16" s="21" customFormat="1" x14ac:dyDescent="0.2">
      <c r="A131" s="120" t="s">
        <v>4</v>
      </c>
      <c r="B131" s="121"/>
      <c r="C131" s="95"/>
      <c r="D131" s="121"/>
      <c r="E131" s="95"/>
      <c r="F131" s="121"/>
      <c r="G131" s="95"/>
      <c r="H131" s="153"/>
      <c r="I131" s="108"/>
      <c r="J131" s="137"/>
      <c r="K131" s="137"/>
      <c r="L131" s="108"/>
      <c r="M131" s="24"/>
      <c r="N131" s="20"/>
      <c r="O131" s="22"/>
      <c r="P131" s="22"/>
    </row>
    <row r="132" spans="1:16" s="21" customFormat="1" ht="13.5" thickBot="1" x14ac:dyDescent="0.25">
      <c r="A132" s="122" t="s">
        <v>5</v>
      </c>
      <c r="B132" s="123"/>
      <c r="C132" s="93">
        <f t="shared" ref="C132:C137" si="21">C112</f>
        <v>7211345</v>
      </c>
      <c r="D132" s="123"/>
      <c r="E132" s="93">
        <f t="shared" ref="E132:E137" si="22">E112</f>
        <v>7067714</v>
      </c>
      <c r="F132" s="123"/>
      <c r="G132" s="93">
        <f t="shared" ref="G132:G137" si="23">G112</f>
        <v>7419610</v>
      </c>
      <c r="H132" s="109"/>
      <c r="I132" s="101">
        <f t="shared" ref="I132:I137" si="24">SUM(G132/E132)*100</f>
        <v>104.97892246347263</v>
      </c>
      <c r="J132" s="106"/>
      <c r="K132" s="106"/>
      <c r="L132" s="101">
        <f t="shared" ref="L132:L137" si="25">SUM(G132/C132)*100</f>
        <v>102.88801880925125</v>
      </c>
      <c r="M132" s="24"/>
      <c r="N132" s="20"/>
      <c r="O132" s="20"/>
      <c r="P132" s="22"/>
    </row>
    <row r="133" spans="1:16" s="21" customFormat="1" ht="13.5" thickBot="1" x14ac:dyDescent="0.25">
      <c r="A133" s="154" t="s">
        <v>6</v>
      </c>
      <c r="B133" s="140"/>
      <c r="C133" s="99">
        <f t="shared" si="21"/>
        <v>7181545</v>
      </c>
      <c r="D133" s="140"/>
      <c r="E133" s="99">
        <f t="shared" si="22"/>
        <v>7037914</v>
      </c>
      <c r="F133" s="140"/>
      <c r="G133" s="93">
        <v>7389810</v>
      </c>
      <c r="H133" s="110"/>
      <c r="I133" s="101">
        <f t="shared" si="24"/>
        <v>105.00000426262667</v>
      </c>
      <c r="J133" s="136"/>
      <c r="K133" s="136"/>
      <c r="L133" s="101">
        <f t="shared" si="25"/>
        <v>102.90000271529316</v>
      </c>
      <c r="M133" s="24"/>
      <c r="N133" s="20"/>
      <c r="O133" s="20"/>
      <c r="P133" s="22"/>
    </row>
    <row r="134" spans="1:16" s="21" customFormat="1" ht="13.5" thickBot="1" x14ac:dyDescent="0.25">
      <c r="A134" s="116" t="s">
        <v>7</v>
      </c>
      <c r="B134" s="140"/>
      <c r="C134" s="99">
        <f t="shared" si="21"/>
        <v>29800</v>
      </c>
      <c r="D134" s="140"/>
      <c r="E134" s="99">
        <f t="shared" si="22"/>
        <v>29800</v>
      </c>
      <c r="F134" s="140"/>
      <c r="G134" s="93">
        <f t="shared" si="23"/>
        <v>29800</v>
      </c>
      <c r="H134" s="110"/>
      <c r="I134" s="101">
        <f t="shared" si="24"/>
        <v>100</v>
      </c>
      <c r="J134" s="136"/>
      <c r="K134" s="136"/>
      <c r="L134" s="101">
        <f t="shared" si="25"/>
        <v>100</v>
      </c>
      <c r="M134" s="24"/>
      <c r="N134" s="20"/>
      <c r="O134" s="20"/>
      <c r="P134" s="22"/>
    </row>
    <row r="135" spans="1:16" s="21" customFormat="1" ht="13.5" thickBot="1" x14ac:dyDescent="0.25">
      <c r="A135" s="116" t="s">
        <v>19</v>
      </c>
      <c r="B135" s="140"/>
      <c r="C135" s="99">
        <f t="shared" si="21"/>
        <v>2437434</v>
      </c>
      <c r="D135" s="140"/>
      <c r="E135" s="99">
        <f t="shared" si="22"/>
        <v>2388887</v>
      </c>
      <c r="F135" s="140"/>
      <c r="G135" s="93">
        <f>G115</f>
        <v>2507828</v>
      </c>
      <c r="H135" s="110"/>
      <c r="I135" s="101">
        <f t="shared" si="24"/>
        <v>104.97892951822334</v>
      </c>
      <c r="J135" s="136"/>
      <c r="K135" s="136"/>
      <c r="L135" s="101">
        <f t="shared" si="25"/>
        <v>102.88803717351938</v>
      </c>
      <c r="M135" s="24"/>
      <c r="N135" s="20"/>
      <c r="O135" s="20"/>
      <c r="P135" s="22"/>
    </row>
    <row r="136" spans="1:16" s="21" customFormat="1" ht="13.5" thickBot="1" x14ac:dyDescent="0.25">
      <c r="A136" s="116" t="s">
        <v>38</v>
      </c>
      <c r="B136" s="140"/>
      <c r="C136" s="99">
        <f t="shared" si="21"/>
        <v>143632</v>
      </c>
      <c r="D136" s="140"/>
      <c r="E136" s="99">
        <f t="shared" si="22"/>
        <v>70379</v>
      </c>
      <c r="F136" s="140"/>
      <c r="G136" s="93">
        <f>G116</f>
        <v>73898</v>
      </c>
      <c r="H136" s="110"/>
      <c r="I136" s="101">
        <f t="shared" si="24"/>
        <v>105.00007104391935</v>
      </c>
      <c r="J136" s="136"/>
      <c r="K136" s="136"/>
      <c r="L136" s="101">
        <f t="shared" si="25"/>
        <v>51.449537707474654</v>
      </c>
      <c r="M136" s="24"/>
      <c r="N136" s="20"/>
      <c r="O136" s="20"/>
      <c r="P136" s="22"/>
    </row>
    <row r="137" spans="1:16" s="21" customFormat="1" ht="13.5" thickBot="1" x14ac:dyDescent="0.25">
      <c r="A137" s="116" t="s">
        <v>8</v>
      </c>
      <c r="B137" s="140"/>
      <c r="C137" s="155">
        <f t="shared" si="21"/>
        <v>14.24</v>
      </c>
      <c r="D137" s="140"/>
      <c r="E137" s="99">
        <f t="shared" si="22"/>
        <v>15</v>
      </c>
      <c r="F137" s="140"/>
      <c r="G137" s="93">
        <f t="shared" si="23"/>
        <v>15</v>
      </c>
      <c r="H137" s="110"/>
      <c r="I137" s="101">
        <f t="shared" si="24"/>
        <v>100</v>
      </c>
      <c r="J137" s="136"/>
      <c r="K137" s="136"/>
      <c r="L137" s="101">
        <f t="shared" si="25"/>
        <v>105.3370786516854</v>
      </c>
      <c r="M137" s="24"/>
      <c r="N137" s="20"/>
      <c r="O137" s="20"/>
      <c r="P137" s="22"/>
    </row>
    <row r="138" spans="1:16" s="21" customFormat="1" x14ac:dyDescent="0.2">
      <c r="A138" s="117" t="s">
        <v>9</v>
      </c>
      <c r="B138" s="124"/>
      <c r="C138" s="98"/>
      <c r="D138" s="124"/>
      <c r="E138" s="98"/>
      <c r="F138" s="124"/>
      <c r="G138" s="98"/>
      <c r="H138" s="111"/>
      <c r="I138" s="102"/>
      <c r="J138" s="141"/>
      <c r="K138" s="141"/>
      <c r="L138" s="102"/>
      <c r="M138" s="24"/>
      <c r="N138" s="20"/>
      <c r="O138" s="20"/>
      <c r="P138" s="22"/>
    </row>
    <row r="139" spans="1:16" s="21" customFormat="1" ht="13.5" thickBot="1" x14ac:dyDescent="0.25">
      <c r="A139" s="122" t="s">
        <v>10</v>
      </c>
      <c r="B139" s="123"/>
      <c r="C139" s="93">
        <f>SUM(C133/C137/12)</f>
        <v>42026.831694756554</v>
      </c>
      <c r="D139" s="123"/>
      <c r="E139" s="93">
        <f>SUM(E133/E137/12)</f>
        <v>39099.522222222222</v>
      </c>
      <c r="F139" s="123"/>
      <c r="G139" s="93">
        <f>SUM(G133/G137/12)</f>
        <v>41054.5</v>
      </c>
      <c r="H139" s="109"/>
      <c r="I139" s="101">
        <f>SUM(G139/E139)*100</f>
        <v>105.00000426262667</v>
      </c>
      <c r="J139" s="141"/>
      <c r="K139" s="106"/>
      <c r="L139" s="101">
        <f>SUM(G139/C139)*100</f>
        <v>97.686402577718297</v>
      </c>
      <c r="M139" s="24"/>
      <c r="N139" s="20"/>
      <c r="O139" s="20"/>
      <c r="P139" s="22"/>
    </row>
    <row r="140" spans="1:16" s="21" customFormat="1" ht="179.25" customHeight="1" x14ac:dyDescent="0.2">
      <c r="A140" s="66"/>
      <c r="B140" s="67"/>
      <c r="C140" s="67"/>
      <c r="D140" s="67"/>
      <c r="E140" s="67"/>
      <c r="F140" s="67"/>
      <c r="G140" s="67"/>
      <c r="H140" s="90"/>
      <c r="I140" s="68"/>
      <c r="J140" s="68"/>
      <c r="K140" s="68"/>
      <c r="L140" s="68"/>
      <c r="M140" s="24"/>
      <c r="N140" s="20"/>
      <c r="O140" s="22"/>
      <c r="P140" s="22"/>
    </row>
    <row r="141" spans="1:16" s="21" customFormat="1" x14ac:dyDescent="0.2">
      <c r="A141" s="66"/>
      <c r="B141" s="67"/>
      <c r="C141" s="67"/>
      <c r="D141" s="67"/>
      <c r="E141" s="67"/>
      <c r="F141" s="67"/>
      <c r="G141" s="67"/>
      <c r="H141" s="90"/>
      <c r="I141" s="68"/>
      <c r="J141" s="68"/>
      <c r="K141" s="68"/>
      <c r="L141" s="68"/>
      <c r="M141" s="24"/>
      <c r="N141" s="20"/>
      <c r="O141" s="22"/>
      <c r="P141" s="22"/>
    </row>
    <row r="142" spans="1:16" s="21" customFormat="1" x14ac:dyDescent="0.2">
      <c r="A142" s="66"/>
      <c r="B142" s="67"/>
      <c r="C142" s="67"/>
      <c r="D142" s="67"/>
      <c r="E142" s="67"/>
      <c r="F142" s="67"/>
      <c r="G142" s="67"/>
      <c r="H142" s="90"/>
      <c r="I142" s="68"/>
      <c r="J142" s="68"/>
      <c r="K142" s="68"/>
      <c r="L142" s="68"/>
      <c r="M142" s="24"/>
      <c r="N142" s="20"/>
      <c r="O142" s="22"/>
      <c r="P142" s="22"/>
    </row>
    <row r="143" spans="1:16" s="21" customFormat="1" x14ac:dyDescent="0.2">
      <c r="A143" s="66"/>
      <c r="B143" s="67"/>
      <c r="C143" s="67"/>
      <c r="D143" s="67"/>
      <c r="E143" s="67"/>
      <c r="F143" s="67"/>
      <c r="G143" s="67"/>
      <c r="H143" s="90"/>
      <c r="I143" s="68"/>
      <c r="J143" s="68"/>
      <c r="K143" s="68"/>
      <c r="L143" s="68"/>
      <c r="M143" s="24"/>
      <c r="N143" s="20"/>
      <c r="O143" s="22"/>
      <c r="P143" s="22"/>
    </row>
    <row r="144" spans="1:16" s="21" customFormat="1" x14ac:dyDescent="0.2">
      <c r="A144" s="66"/>
      <c r="B144" s="67"/>
      <c r="C144" s="67"/>
      <c r="D144" s="67"/>
      <c r="E144" s="67"/>
      <c r="F144" s="67"/>
      <c r="G144" s="67"/>
      <c r="H144" s="90"/>
      <c r="I144" s="68"/>
      <c r="J144" s="68"/>
      <c r="K144" s="68"/>
      <c r="L144" s="68"/>
      <c r="M144" s="24"/>
      <c r="N144" s="20"/>
      <c r="O144" s="22"/>
      <c r="P144" s="22"/>
    </row>
    <row r="145" spans="1:16" s="21" customFormat="1" x14ac:dyDescent="0.2">
      <c r="A145" s="66"/>
      <c r="B145" s="67"/>
      <c r="C145" s="67"/>
      <c r="D145" s="67"/>
      <c r="E145" s="67"/>
      <c r="F145" s="67"/>
      <c r="G145" s="67"/>
      <c r="H145" s="90"/>
      <c r="I145" s="68"/>
      <c r="J145" s="68"/>
      <c r="K145" s="68"/>
      <c r="L145" s="68"/>
      <c r="M145" s="24"/>
      <c r="N145" s="20"/>
      <c r="O145" s="22"/>
      <c r="P145" s="22"/>
    </row>
    <row r="146" spans="1:16" s="21" customFormat="1" x14ac:dyDescent="0.2">
      <c r="A146" s="66"/>
      <c r="B146" s="67"/>
      <c r="C146" s="67"/>
      <c r="D146" s="67"/>
      <c r="E146" s="67"/>
      <c r="F146" s="67"/>
      <c r="G146" s="67"/>
      <c r="H146" s="90"/>
      <c r="I146" s="68"/>
      <c r="J146" s="68"/>
      <c r="K146" s="68"/>
      <c r="L146" s="68"/>
      <c r="M146" s="24"/>
      <c r="N146" s="20"/>
      <c r="O146" s="22"/>
      <c r="P146" s="22"/>
    </row>
    <row r="147" spans="1:16" s="21" customFormat="1" x14ac:dyDescent="0.2">
      <c r="A147" s="66"/>
      <c r="B147" s="67"/>
      <c r="C147" s="67"/>
      <c r="D147" s="67"/>
      <c r="E147" s="67"/>
      <c r="F147" s="67"/>
      <c r="G147" s="67"/>
      <c r="H147" s="90"/>
      <c r="I147" s="68"/>
      <c r="J147" s="68"/>
      <c r="K147" s="68"/>
      <c r="L147" s="68"/>
      <c r="M147" s="24"/>
      <c r="N147" s="20"/>
      <c r="O147" s="22"/>
      <c r="P147" s="22"/>
    </row>
    <row r="148" spans="1:16" s="21" customFormat="1" x14ac:dyDescent="0.2">
      <c r="A148" s="66"/>
      <c r="B148" s="67"/>
      <c r="C148" s="67"/>
      <c r="D148" s="67"/>
      <c r="E148" s="67"/>
      <c r="F148" s="67"/>
      <c r="G148" s="67"/>
      <c r="H148" s="90"/>
      <c r="I148" s="68"/>
      <c r="J148" s="68"/>
      <c r="K148" s="68"/>
      <c r="L148" s="68"/>
      <c r="M148" s="24"/>
      <c r="N148" s="20"/>
      <c r="O148" s="22"/>
      <c r="P148" s="22"/>
    </row>
    <row r="149" spans="1:16" s="21" customFormat="1" x14ac:dyDescent="0.2">
      <c r="A149" s="66"/>
      <c r="B149" s="67"/>
      <c r="C149" s="67"/>
      <c r="D149" s="67"/>
      <c r="E149" s="67"/>
      <c r="F149" s="67"/>
      <c r="G149" s="67"/>
      <c r="H149" s="90"/>
      <c r="I149" s="68"/>
      <c r="J149" s="68"/>
      <c r="K149" s="68"/>
      <c r="L149" s="68"/>
      <c r="M149" s="24"/>
      <c r="N149" s="20"/>
      <c r="O149" s="22"/>
      <c r="P149" s="22"/>
    </row>
    <row r="150" spans="1:16" s="21" customFormat="1" x14ac:dyDescent="0.2">
      <c r="A150" s="66"/>
      <c r="B150" s="67"/>
      <c r="C150" s="67"/>
      <c r="D150" s="67"/>
      <c r="E150" s="67"/>
      <c r="F150" s="67"/>
      <c r="G150" s="67"/>
      <c r="H150" s="90"/>
      <c r="I150" s="68"/>
      <c r="J150" s="68"/>
      <c r="K150" s="68"/>
      <c r="L150" s="68"/>
      <c r="M150" s="24"/>
      <c r="N150" s="20"/>
      <c r="O150" s="22"/>
      <c r="P150" s="22"/>
    </row>
    <row r="151" spans="1:16" s="21" customFormat="1" ht="13.5" thickBot="1" x14ac:dyDescent="0.25">
      <c r="A151" s="91"/>
      <c r="B151" s="67"/>
      <c r="C151" s="80"/>
      <c r="D151" s="80"/>
      <c r="E151" s="80"/>
      <c r="F151" s="80"/>
      <c r="G151" s="80"/>
      <c r="H151" s="82"/>
      <c r="I151" s="81"/>
      <c r="J151" s="81"/>
      <c r="K151" s="81"/>
      <c r="L151" s="81"/>
      <c r="N151" s="22"/>
      <c r="O151" s="22"/>
      <c r="P151" s="22"/>
    </row>
    <row r="152" spans="1:16" s="21" customFormat="1" ht="15.75" x14ac:dyDescent="0.25">
      <c r="A152" s="142"/>
      <c r="B152" s="41"/>
      <c r="C152" s="143"/>
      <c r="D152" s="39"/>
      <c r="E152" s="40"/>
      <c r="F152" s="184"/>
      <c r="G152" s="185"/>
      <c r="H152" s="142"/>
      <c r="I152" s="144"/>
      <c r="J152" s="145"/>
      <c r="K152" s="142"/>
      <c r="L152" s="144"/>
      <c r="M152" s="24"/>
      <c r="N152" s="20"/>
      <c r="O152" s="22"/>
      <c r="P152" s="22"/>
    </row>
    <row r="153" spans="1:16" s="21" customFormat="1" ht="15.75" x14ac:dyDescent="0.25">
      <c r="A153" s="146" t="s">
        <v>21</v>
      </c>
      <c r="B153" s="225" t="s">
        <v>16</v>
      </c>
      <c r="C153" s="226"/>
      <c r="D153" s="225" t="s">
        <v>17</v>
      </c>
      <c r="E153" s="226"/>
      <c r="F153" s="225" t="s">
        <v>33</v>
      </c>
      <c r="G153" s="226"/>
      <c r="H153" s="231" t="s">
        <v>0</v>
      </c>
      <c r="I153" s="232"/>
      <c r="J153" s="46"/>
      <c r="K153" s="231" t="s">
        <v>1</v>
      </c>
      <c r="L153" s="232"/>
      <c r="M153" s="24"/>
      <c r="N153" s="20"/>
      <c r="O153" s="22"/>
      <c r="P153" s="22"/>
    </row>
    <row r="154" spans="1:16" s="21" customFormat="1" ht="15.75" x14ac:dyDescent="0.25">
      <c r="A154" s="127"/>
      <c r="B154" s="223">
        <v>2023</v>
      </c>
      <c r="C154" s="224"/>
      <c r="D154" s="225" t="s">
        <v>18</v>
      </c>
      <c r="E154" s="226"/>
      <c r="F154" s="225" t="s">
        <v>34</v>
      </c>
      <c r="G154" s="226"/>
      <c r="H154" s="126"/>
      <c r="I154" s="131"/>
      <c r="J154" s="46"/>
      <c r="K154" s="126"/>
      <c r="L154" s="131"/>
      <c r="M154" s="24"/>
      <c r="N154" s="20"/>
      <c r="O154" s="22"/>
      <c r="P154" s="22"/>
    </row>
    <row r="155" spans="1:16" s="21" customFormat="1" ht="16.5" thickBot="1" x14ac:dyDescent="0.3">
      <c r="A155" s="128"/>
      <c r="B155" s="227"/>
      <c r="C155" s="228"/>
      <c r="D155" s="229">
        <v>2024</v>
      </c>
      <c r="E155" s="230"/>
      <c r="F155" s="229">
        <v>2025</v>
      </c>
      <c r="G155" s="230"/>
      <c r="H155" s="132"/>
      <c r="I155" s="133"/>
      <c r="J155" s="134"/>
      <c r="K155" s="132"/>
      <c r="L155" s="133"/>
      <c r="M155" s="24"/>
      <c r="N155" s="20"/>
      <c r="O155" s="22"/>
      <c r="P155" s="22"/>
    </row>
    <row r="156" spans="1:16" s="21" customFormat="1" ht="13.5" thickBot="1" x14ac:dyDescent="0.25">
      <c r="A156" s="129"/>
      <c r="B156" s="219">
        <v>1</v>
      </c>
      <c r="C156" s="220"/>
      <c r="D156" s="219">
        <v>2</v>
      </c>
      <c r="E156" s="220"/>
      <c r="F156" s="221">
        <v>3</v>
      </c>
      <c r="G156" s="222"/>
      <c r="H156" s="216">
        <v>4</v>
      </c>
      <c r="I156" s="217"/>
      <c r="J156" s="147">
        <v>5</v>
      </c>
      <c r="K156" s="216">
        <v>5</v>
      </c>
      <c r="L156" s="217"/>
      <c r="M156" s="24"/>
      <c r="N156" s="20"/>
      <c r="O156" s="22"/>
      <c r="P156" s="22"/>
    </row>
    <row r="157" spans="1:16" s="21" customFormat="1" ht="13.5" thickBot="1" x14ac:dyDescent="0.25">
      <c r="A157" s="156"/>
      <c r="B157" s="157"/>
      <c r="C157" s="158"/>
      <c r="D157" s="159"/>
      <c r="E157" s="160"/>
      <c r="F157" s="161"/>
      <c r="G157" s="160"/>
      <c r="H157" s="162"/>
      <c r="I157" s="163"/>
      <c r="J157" s="164"/>
      <c r="K157" s="162"/>
      <c r="L157" s="163"/>
      <c r="M157" s="24"/>
      <c r="N157" s="20"/>
      <c r="O157" s="22"/>
      <c r="P157" s="22"/>
    </row>
    <row r="158" spans="1:16" s="21" customFormat="1" ht="13.5" thickBot="1" x14ac:dyDescent="0.25">
      <c r="A158" s="118" t="s">
        <v>30</v>
      </c>
      <c r="B158" s="47"/>
      <c r="C158" s="47"/>
      <c r="D158" s="47"/>
      <c r="E158" s="47"/>
      <c r="F158" s="47"/>
      <c r="G158" s="47"/>
      <c r="H158" s="170"/>
      <c r="I158" s="72"/>
      <c r="J158" s="72"/>
      <c r="K158" s="72"/>
      <c r="L158" s="73"/>
      <c r="M158" s="24"/>
      <c r="N158" s="20"/>
      <c r="O158" s="22"/>
      <c r="P158" s="22"/>
    </row>
    <row r="159" spans="1:16" s="21" customFormat="1" x14ac:dyDescent="0.2">
      <c r="A159" s="120" t="s">
        <v>4</v>
      </c>
      <c r="B159" s="50"/>
      <c r="C159" s="51"/>
      <c r="D159" s="50"/>
      <c r="E159" s="51"/>
      <c r="F159" s="50"/>
      <c r="G159" s="51"/>
      <c r="H159" s="78"/>
      <c r="I159" s="53"/>
      <c r="J159" s="54"/>
      <c r="K159" s="54"/>
      <c r="L159" s="53"/>
      <c r="M159" s="24"/>
      <c r="N159" s="20"/>
      <c r="O159" s="22"/>
      <c r="P159" s="22"/>
    </row>
    <row r="160" spans="1:16" s="21" customFormat="1" ht="13.5" thickBot="1" x14ac:dyDescent="0.25">
      <c r="A160" s="122" t="s">
        <v>5</v>
      </c>
      <c r="B160" s="55"/>
      <c r="C160" s="93">
        <f t="shared" ref="C160:C165" si="26">SUM(C88+C132)</f>
        <v>580140809.52999997</v>
      </c>
      <c r="D160" s="55"/>
      <c r="E160" s="93">
        <f t="shared" ref="E160:E165" si="27">SUM(E132+E88)</f>
        <v>608960328</v>
      </c>
      <c r="F160" s="55"/>
      <c r="G160" s="93">
        <f>SUM(G132+G88)</f>
        <v>664940733</v>
      </c>
      <c r="H160" s="109"/>
      <c r="I160" s="101">
        <f t="shared" ref="I160:I165" si="28">SUM(G160/E160)*100</f>
        <v>109.19278357325111</v>
      </c>
      <c r="J160" s="106"/>
      <c r="K160" s="106"/>
      <c r="L160" s="101">
        <f t="shared" ref="L160:L165" si="29">SUM(G160/C160)*100</f>
        <v>114.61712778639044</v>
      </c>
      <c r="M160" s="24"/>
      <c r="N160" s="32"/>
      <c r="O160" s="32"/>
      <c r="P160" s="22"/>
    </row>
    <row r="161" spans="1:16" s="21" customFormat="1" ht="13.5" thickBot="1" x14ac:dyDescent="0.25">
      <c r="A161" s="154" t="s">
        <v>6</v>
      </c>
      <c r="B161" s="168"/>
      <c r="C161" s="93">
        <f t="shared" si="26"/>
        <v>570992901.52999997</v>
      </c>
      <c r="D161" s="168"/>
      <c r="E161" s="93">
        <f t="shared" si="27"/>
        <v>596246155</v>
      </c>
      <c r="F161" s="168"/>
      <c r="G161" s="93">
        <f t="shared" ref="G161:G165" si="30">SUM(G133+G89)</f>
        <v>652972537</v>
      </c>
      <c r="H161" s="110"/>
      <c r="I161" s="101">
        <f t="shared" si="28"/>
        <v>109.51391996817152</v>
      </c>
      <c r="J161" s="136"/>
      <c r="K161" s="136"/>
      <c r="L161" s="101">
        <f t="shared" si="29"/>
        <v>114.35738259623405</v>
      </c>
      <c r="M161" s="24"/>
      <c r="N161" s="32"/>
      <c r="O161" s="32"/>
      <c r="P161" s="22"/>
    </row>
    <row r="162" spans="1:16" s="21" customFormat="1" ht="13.5" thickBot="1" x14ac:dyDescent="0.25">
      <c r="A162" s="116" t="s">
        <v>7</v>
      </c>
      <c r="B162" s="168"/>
      <c r="C162" s="93">
        <f t="shared" si="26"/>
        <v>9147908</v>
      </c>
      <c r="D162" s="168"/>
      <c r="E162" s="93">
        <f t="shared" si="27"/>
        <v>12714173</v>
      </c>
      <c r="F162" s="168"/>
      <c r="G162" s="93">
        <f t="shared" si="30"/>
        <v>11968196</v>
      </c>
      <c r="H162" s="110"/>
      <c r="I162" s="101">
        <f t="shared" si="28"/>
        <v>94.132713154052567</v>
      </c>
      <c r="J162" s="136"/>
      <c r="K162" s="136"/>
      <c r="L162" s="101">
        <f t="shared" si="29"/>
        <v>130.82986842456222</v>
      </c>
      <c r="M162" s="24"/>
      <c r="N162" s="32"/>
      <c r="O162" s="32"/>
      <c r="P162" s="22"/>
    </row>
    <row r="163" spans="1:16" s="21" customFormat="1" ht="13.5" thickBot="1" x14ac:dyDescent="0.25">
      <c r="A163" s="116" t="s">
        <v>19</v>
      </c>
      <c r="B163" s="168"/>
      <c r="C163" s="93">
        <f t="shared" si="26"/>
        <v>194865485.84999999</v>
      </c>
      <c r="D163" s="168"/>
      <c r="E163" s="93">
        <f t="shared" si="27"/>
        <v>205828593</v>
      </c>
      <c r="F163" s="168"/>
      <c r="G163" s="93">
        <f t="shared" si="30"/>
        <v>224749970</v>
      </c>
      <c r="H163" s="110"/>
      <c r="I163" s="101">
        <f t="shared" si="28"/>
        <v>109.19278353129489</v>
      </c>
      <c r="J163" s="136"/>
      <c r="K163" s="136"/>
      <c r="L163" s="101">
        <f t="shared" si="29"/>
        <v>115.33595547700219</v>
      </c>
      <c r="M163" s="24"/>
      <c r="N163" s="32"/>
      <c r="O163" s="32"/>
      <c r="P163" s="22"/>
    </row>
    <row r="164" spans="1:16" s="21" customFormat="1" ht="13.5" thickBot="1" x14ac:dyDescent="0.25">
      <c r="A164" s="116" t="s">
        <v>38</v>
      </c>
      <c r="B164" s="168"/>
      <c r="C164" s="93">
        <f t="shared" si="26"/>
        <v>11469315.35</v>
      </c>
      <c r="D164" s="168"/>
      <c r="E164" s="93">
        <f t="shared" si="27"/>
        <v>5962461</v>
      </c>
      <c r="F164" s="168"/>
      <c r="G164" s="93">
        <f t="shared" si="30"/>
        <v>6529724</v>
      </c>
      <c r="H164" s="110"/>
      <c r="I164" s="101">
        <f t="shared" si="28"/>
        <v>109.51390709306108</v>
      </c>
      <c r="J164" s="136"/>
      <c r="K164" s="136"/>
      <c r="L164" s="101">
        <f t="shared" si="29"/>
        <v>56.932116702153458</v>
      </c>
      <c r="M164" s="24"/>
      <c r="N164" s="32"/>
      <c r="O164" s="32"/>
      <c r="P164" s="22"/>
    </row>
    <row r="165" spans="1:16" s="21" customFormat="1" ht="13.5" thickBot="1" x14ac:dyDescent="0.25">
      <c r="A165" s="116" t="s">
        <v>8</v>
      </c>
      <c r="B165" s="168"/>
      <c r="C165" s="97">
        <f t="shared" si="26"/>
        <v>819.00000000000023</v>
      </c>
      <c r="D165" s="168"/>
      <c r="E165" s="97">
        <f t="shared" si="27"/>
        <v>944</v>
      </c>
      <c r="F165" s="168"/>
      <c r="G165" s="93">
        <f t="shared" si="30"/>
        <v>982</v>
      </c>
      <c r="H165" s="110"/>
      <c r="I165" s="101">
        <f t="shared" si="28"/>
        <v>104.02542372881356</v>
      </c>
      <c r="J165" s="136"/>
      <c r="K165" s="136"/>
      <c r="L165" s="101">
        <f t="shared" si="29"/>
        <v>119.90231990231987</v>
      </c>
      <c r="M165" s="24"/>
      <c r="N165" s="32"/>
      <c r="O165" s="32"/>
      <c r="P165" s="22"/>
    </row>
    <row r="166" spans="1:16" s="21" customFormat="1" x14ac:dyDescent="0.2">
      <c r="A166" s="117" t="s">
        <v>9</v>
      </c>
      <c r="B166" s="58"/>
      <c r="C166" s="98"/>
      <c r="D166" s="58"/>
      <c r="E166" s="98"/>
      <c r="F166" s="58"/>
      <c r="G166" s="98"/>
      <c r="H166" s="111"/>
      <c r="I166" s="102"/>
      <c r="J166" s="141"/>
      <c r="K166" s="141"/>
      <c r="L166" s="102"/>
      <c r="M166" s="24"/>
      <c r="N166" s="20"/>
      <c r="O166" s="20"/>
      <c r="P166" s="22"/>
    </row>
    <row r="167" spans="1:16" s="21" customFormat="1" ht="13.5" thickBot="1" x14ac:dyDescent="0.25">
      <c r="A167" s="122" t="s">
        <v>10</v>
      </c>
      <c r="B167" s="55"/>
      <c r="C167" s="93">
        <f>SUM(C161/C165/12)</f>
        <v>58098.585829263313</v>
      </c>
      <c r="D167" s="55"/>
      <c r="E167" s="93">
        <f>SUM(E161/E165/12)</f>
        <v>52634.724134887008</v>
      </c>
      <c r="F167" s="55"/>
      <c r="G167" s="93">
        <f>SUM(G161/G165/12)</f>
        <v>55411.790308893418</v>
      </c>
      <c r="H167" s="109"/>
      <c r="I167" s="101">
        <f>SUM(G167/E167)*100</f>
        <v>105.27611043783496</v>
      </c>
      <c r="J167" s="141"/>
      <c r="K167" s="106"/>
      <c r="L167" s="101">
        <f>SUM(G167/C167)*100</f>
        <v>95.375454527816402</v>
      </c>
      <c r="M167" s="24"/>
      <c r="N167" s="20"/>
      <c r="O167" s="20"/>
      <c r="P167" s="22"/>
    </row>
    <row r="168" spans="1:16" s="21" customFormat="1" ht="13.5" thickBot="1" x14ac:dyDescent="0.25">
      <c r="A168" s="183"/>
      <c r="B168" s="65"/>
      <c r="C168" s="65"/>
      <c r="D168" s="65"/>
      <c r="E168" s="65"/>
      <c r="F168" s="65"/>
      <c r="G168" s="65"/>
      <c r="H168" s="92"/>
      <c r="I168" s="59"/>
      <c r="J168" s="59"/>
      <c r="K168" s="59"/>
      <c r="L168" s="60"/>
      <c r="N168" s="22"/>
      <c r="O168" s="22"/>
      <c r="P168" s="22"/>
    </row>
    <row r="169" spans="1:16" s="34" customFormat="1" ht="13.5" thickBot="1" x14ac:dyDescent="0.25">
      <c r="A169" s="118" t="s">
        <v>35</v>
      </c>
      <c r="B169" s="167" t="s">
        <v>36</v>
      </c>
      <c r="C169" s="167"/>
      <c r="D169" s="119"/>
      <c r="E169" s="119"/>
      <c r="F169" s="119"/>
      <c r="G169" s="119"/>
      <c r="H169" s="136"/>
      <c r="I169" s="136"/>
      <c r="J169" s="57"/>
      <c r="K169" s="57"/>
      <c r="L169" s="63"/>
      <c r="M169" s="33"/>
      <c r="N169" s="33"/>
      <c r="O169" s="33"/>
      <c r="P169" s="33"/>
    </row>
    <row r="170" spans="1:16" s="21" customFormat="1" x14ac:dyDescent="0.2">
      <c r="A170" s="120" t="s">
        <v>4</v>
      </c>
      <c r="B170" s="50"/>
      <c r="C170" s="51"/>
      <c r="D170" s="50"/>
      <c r="E170" s="51"/>
      <c r="F170" s="50"/>
      <c r="G170" s="51"/>
      <c r="H170" s="52"/>
      <c r="I170" s="53"/>
      <c r="J170" s="54"/>
      <c r="K170" s="54"/>
      <c r="L170" s="53"/>
      <c r="N170" s="22"/>
      <c r="O170" s="22"/>
      <c r="P170" s="22"/>
    </row>
    <row r="171" spans="1:16" s="21" customFormat="1" ht="13.5" thickBot="1" x14ac:dyDescent="0.25">
      <c r="A171" s="122" t="s">
        <v>5</v>
      </c>
      <c r="B171" s="55"/>
      <c r="C171" s="93">
        <f>SUM(C172:C173)</f>
        <v>40846730</v>
      </c>
      <c r="D171" s="123"/>
      <c r="E171" s="93">
        <f>SUM(E172:E173)</f>
        <v>33902047</v>
      </c>
      <c r="F171" s="55"/>
      <c r="G171" s="93">
        <f>SUM(G172:G173)</f>
        <v>35525520</v>
      </c>
      <c r="H171" s="103"/>
      <c r="I171" s="101">
        <f t="shared" ref="I171:I176" si="31">SUM(G171/E171)*100</f>
        <v>104.78871674031956</v>
      </c>
      <c r="J171" s="106"/>
      <c r="K171" s="106"/>
      <c r="L171" s="101">
        <f t="shared" ref="L171:L176" si="32">SUM(G171/C171)*100</f>
        <v>86.972739311078257</v>
      </c>
      <c r="N171" s="196"/>
      <c r="O171" s="35"/>
      <c r="P171" s="22"/>
    </row>
    <row r="172" spans="1:16" s="21" customFormat="1" ht="13.5" thickBot="1" x14ac:dyDescent="0.25">
      <c r="A172" s="116" t="s">
        <v>6</v>
      </c>
      <c r="B172" s="168"/>
      <c r="C172" s="93">
        <v>39662383</v>
      </c>
      <c r="D172" s="140"/>
      <c r="E172" s="93">
        <v>32469468</v>
      </c>
      <c r="F172" s="168"/>
      <c r="G172" s="93">
        <v>34092941</v>
      </c>
      <c r="H172" s="104"/>
      <c r="I172" s="101">
        <f t="shared" si="31"/>
        <v>104.99999876807344</v>
      </c>
      <c r="J172" s="136"/>
      <c r="K172" s="136"/>
      <c r="L172" s="101">
        <f t="shared" si="32"/>
        <v>85.957873484303761</v>
      </c>
      <c r="N172" s="196"/>
      <c r="O172" s="35"/>
      <c r="P172" s="22"/>
    </row>
    <row r="173" spans="1:16" s="21" customFormat="1" ht="13.5" thickBot="1" x14ac:dyDescent="0.25">
      <c r="A173" s="116" t="s">
        <v>7</v>
      </c>
      <c r="B173" s="168"/>
      <c r="C173" s="93">
        <v>1184347</v>
      </c>
      <c r="D173" s="140"/>
      <c r="E173" s="93">
        <v>1432579</v>
      </c>
      <c r="F173" s="168"/>
      <c r="G173" s="93">
        <v>1432579</v>
      </c>
      <c r="H173" s="104"/>
      <c r="I173" s="101">
        <f t="shared" si="31"/>
        <v>100</v>
      </c>
      <c r="J173" s="136"/>
      <c r="K173" s="136"/>
      <c r="L173" s="101">
        <f t="shared" si="32"/>
        <v>120.95939787916885</v>
      </c>
      <c r="N173" s="22"/>
      <c r="O173" s="22"/>
      <c r="P173" s="22"/>
    </row>
    <row r="174" spans="1:16" s="21" customFormat="1" ht="13.5" thickBot="1" x14ac:dyDescent="0.25">
      <c r="A174" s="116" t="s">
        <v>19</v>
      </c>
      <c r="B174" s="168"/>
      <c r="C174" s="93">
        <v>13806194.74</v>
      </c>
      <c r="D174" s="140"/>
      <c r="E174" s="93">
        <v>11458891</v>
      </c>
      <c r="F174" s="168"/>
      <c r="G174" s="93">
        <v>12007626</v>
      </c>
      <c r="H174" s="104"/>
      <c r="I174" s="101">
        <f t="shared" si="31"/>
        <v>104.78872693701335</v>
      </c>
      <c r="J174" s="136"/>
      <c r="K174" s="136"/>
      <c r="L174" s="101">
        <f t="shared" si="32"/>
        <v>86.972741049428365</v>
      </c>
      <c r="N174" s="22"/>
      <c r="O174" s="22"/>
      <c r="P174" s="22"/>
    </row>
    <row r="175" spans="1:16" s="21" customFormat="1" ht="13.5" thickBot="1" x14ac:dyDescent="0.25">
      <c r="A175" s="116" t="s">
        <v>38</v>
      </c>
      <c r="B175" s="168"/>
      <c r="C175" s="93">
        <v>793247.66</v>
      </c>
      <c r="D175" s="140"/>
      <c r="E175" s="93">
        <v>324695</v>
      </c>
      <c r="F175" s="168"/>
      <c r="G175" s="93">
        <v>340929.41</v>
      </c>
      <c r="H175" s="104"/>
      <c r="I175" s="101">
        <f t="shared" si="31"/>
        <v>104.99989528634563</v>
      </c>
      <c r="J175" s="136"/>
      <c r="K175" s="136"/>
      <c r="L175" s="101">
        <f t="shared" si="32"/>
        <v>42.978936742151873</v>
      </c>
      <c r="N175" s="22"/>
      <c r="O175" s="22"/>
      <c r="P175" s="22"/>
    </row>
    <row r="176" spans="1:16" s="21" customFormat="1" ht="13.5" thickBot="1" x14ac:dyDescent="0.25">
      <c r="A176" s="116" t="s">
        <v>8</v>
      </c>
      <c r="B176" s="168"/>
      <c r="C176" s="97">
        <v>77.2</v>
      </c>
      <c r="D176" s="140"/>
      <c r="E176" s="93">
        <v>80</v>
      </c>
      <c r="F176" s="168"/>
      <c r="G176" s="93">
        <v>80</v>
      </c>
      <c r="H176" s="104"/>
      <c r="I176" s="101">
        <f t="shared" si="31"/>
        <v>100</v>
      </c>
      <c r="J176" s="136"/>
      <c r="K176" s="137"/>
      <c r="L176" s="102">
        <f t="shared" si="32"/>
        <v>103.62694300518133</v>
      </c>
      <c r="N176" s="22"/>
      <c r="O176" s="22"/>
      <c r="P176" s="22"/>
    </row>
    <row r="177" spans="1:16" s="21" customFormat="1" x14ac:dyDescent="0.2">
      <c r="A177" s="117" t="s">
        <v>9</v>
      </c>
      <c r="B177" s="58"/>
      <c r="C177" s="98"/>
      <c r="D177" s="124"/>
      <c r="E177" s="98"/>
      <c r="F177" s="58"/>
      <c r="G177" s="98"/>
      <c r="H177" s="105"/>
      <c r="I177" s="102"/>
      <c r="J177" s="141"/>
      <c r="K177" s="107"/>
      <c r="L177" s="108"/>
      <c r="N177" s="22"/>
      <c r="O177" s="22"/>
      <c r="P177" s="22"/>
    </row>
    <row r="178" spans="1:16" s="21" customFormat="1" ht="13.5" thickBot="1" x14ac:dyDescent="0.25">
      <c r="A178" s="122" t="s">
        <v>10</v>
      </c>
      <c r="B178" s="55"/>
      <c r="C178" s="93">
        <f>SUM(C172/C176/12)</f>
        <v>42813.453151986185</v>
      </c>
      <c r="D178" s="123"/>
      <c r="E178" s="93">
        <f>SUM(E172/E176/12)</f>
        <v>33822.362499999996</v>
      </c>
      <c r="F178" s="55"/>
      <c r="G178" s="93">
        <f>SUM(G172/G176/12)</f>
        <v>35513.480208333334</v>
      </c>
      <c r="H178" s="103"/>
      <c r="I178" s="101">
        <f>SUM(G178/E178)*100</f>
        <v>104.99999876807347</v>
      </c>
      <c r="J178" s="106"/>
      <c r="K178" s="103"/>
      <c r="L178" s="101">
        <f>SUM(G178/C178)*100</f>
        <v>82.949347912353119</v>
      </c>
      <c r="N178" s="22"/>
      <c r="O178" s="22"/>
      <c r="P178" s="22"/>
    </row>
    <row r="179" spans="1:16" s="21" customFormat="1" ht="13.5" thickBot="1" x14ac:dyDescent="0.25">
      <c r="A179" s="156"/>
      <c r="B179" s="65"/>
      <c r="C179" s="100"/>
      <c r="D179" s="100"/>
      <c r="E179" s="100"/>
      <c r="F179" s="65"/>
      <c r="G179" s="65"/>
      <c r="H179" s="59"/>
      <c r="I179" s="59"/>
      <c r="J179" s="59"/>
      <c r="K179" s="59"/>
      <c r="L179" s="53"/>
      <c r="N179" s="22"/>
      <c r="O179" s="22"/>
      <c r="P179" s="22"/>
    </row>
    <row r="180" spans="1:16" s="21" customFormat="1" ht="16.5" thickBot="1" x14ac:dyDescent="0.3">
      <c r="A180" s="165" t="s">
        <v>31</v>
      </c>
      <c r="B180" s="61"/>
      <c r="C180" s="61"/>
      <c r="D180" s="119"/>
      <c r="E180" s="119"/>
      <c r="F180" s="61"/>
      <c r="G180" s="61"/>
      <c r="H180" s="57"/>
      <c r="I180" s="57"/>
      <c r="J180" s="57"/>
      <c r="K180" s="57"/>
      <c r="L180" s="63"/>
      <c r="N180" s="22"/>
      <c r="O180" s="22"/>
      <c r="P180" s="22"/>
    </row>
    <row r="181" spans="1:16" s="21" customFormat="1" x14ac:dyDescent="0.2">
      <c r="A181" s="120" t="s">
        <v>4</v>
      </c>
      <c r="B181" s="50"/>
      <c r="C181" s="51"/>
      <c r="D181" s="121"/>
      <c r="E181" s="95"/>
      <c r="F181" s="50"/>
      <c r="G181" s="51"/>
      <c r="H181" s="52"/>
      <c r="I181" s="53"/>
      <c r="J181" s="54"/>
      <c r="K181" s="54"/>
      <c r="L181" s="53"/>
      <c r="N181" s="22"/>
      <c r="O181" s="22"/>
      <c r="P181" s="22"/>
    </row>
    <row r="182" spans="1:16" s="21" customFormat="1" ht="13.5" thickBot="1" x14ac:dyDescent="0.25">
      <c r="A182" s="122" t="s">
        <v>5</v>
      </c>
      <c r="B182" s="55"/>
      <c r="C182" s="93">
        <f>SUM(C171+C160)</f>
        <v>620987539.52999997</v>
      </c>
      <c r="D182" s="123"/>
      <c r="E182" s="93">
        <f t="shared" ref="E182:E187" si="33">SUM(E160+E171)</f>
        <v>642862375</v>
      </c>
      <c r="F182" s="55"/>
      <c r="G182" s="93">
        <f>SUM(G171+G160)</f>
        <v>700466253</v>
      </c>
      <c r="H182" s="103"/>
      <c r="I182" s="101">
        <f t="shared" ref="I182:I187" si="34">SUM(G182/E182)*100</f>
        <v>108.96053031568383</v>
      </c>
      <c r="J182" s="106"/>
      <c r="K182" s="106"/>
      <c r="L182" s="101">
        <f t="shared" ref="L182:L187" si="35">SUM(G182/C182)*100</f>
        <v>112.79876139385247</v>
      </c>
      <c r="N182" s="22"/>
      <c r="O182" s="22"/>
      <c r="P182" s="22"/>
    </row>
    <row r="183" spans="1:16" s="21" customFormat="1" ht="13.5" thickBot="1" x14ac:dyDescent="0.25">
      <c r="A183" s="116" t="s">
        <v>6</v>
      </c>
      <c r="B183" s="168"/>
      <c r="C183" s="93">
        <f>SUM(C161+C172)</f>
        <v>610655284.52999997</v>
      </c>
      <c r="D183" s="140"/>
      <c r="E183" s="93">
        <f t="shared" si="33"/>
        <v>628715623</v>
      </c>
      <c r="F183" s="168"/>
      <c r="G183" s="93">
        <f>SUM(G161+G172)</f>
        <v>687065478</v>
      </c>
      <c r="H183" s="104"/>
      <c r="I183" s="101">
        <f t="shared" si="34"/>
        <v>109.28080245907934</v>
      </c>
      <c r="J183" s="136"/>
      <c r="K183" s="136"/>
      <c r="L183" s="101">
        <f t="shared" si="35"/>
        <v>112.51281949173833</v>
      </c>
      <c r="N183" s="22"/>
      <c r="O183" s="22"/>
      <c r="P183" s="22"/>
    </row>
    <row r="184" spans="1:16" s="21" customFormat="1" ht="13.5" thickBot="1" x14ac:dyDescent="0.25">
      <c r="A184" s="116" t="s">
        <v>7</v>
      </c>
      <c r="B184" s="168"/>
      <c r="C184" s="93">
        <f>SUM(C162+C173)</f>
        <v>10332255</v>
      </c>
      <c r="D184" s="140"/>
      <c r="E184" s="93">
        <f t="shared" si="33"/>
        <v>14146752</v>
      </c>
      <c r="F184" s="168"/>
      <c r="G184" s="93">
        <f>SUM(G162+G173)</f>
        <v>13400775</v>
      </c>
      <c r="H184" s="104"/>
      <c r="I184" s="101">
        <f t="shared" si="34"/>
        <v>94.72686734029125</v>
      </c>
      <c r="J184" s="136"/>
      <c r="K184" s="136"/>
      <c r="L184" s="101">
        <f t="shared" si="35"/>
        <v>129.69845401608845</v>
      </c>
      <c r="N184" s="22"/>
      <c r="O184" s="22"/>
      <c r="P184" s="22"/>
    </row>
    <row r="185" spans="1:16" s="21" customFormat="1" ht="13.5" thickBot="1" x14ac:dyDescent="0.25">
      <c r="A185" s="116" t="s">
        <v>19</v>
      </c>
      <c r="B185" s="168"/>
      <c r="C185" s="93">
        <f>SUM(C163+C174)</f>
        <v>208671680.59</v>
      </c>
      <c r="D185" s="140"/>
      <c r="E185" s="93">
        <f t="shared" si="33"/>
        <v>217287484</v>
      </c>
      <c r="F185" s="168"/>
      <c r="G185" s="93">
        <f>SUM(G163+G174)</f>
        <v>236757596</v>
      </c>
      <c r="H185" s="104"/>
      <c r="I185" s="101">
        <f t="shared" si="34"/>
        <v>108.96053083296782</v>
      </c>
      <c r="J185" s="136"/>
      <c r="K185" s="136"/>
      <c r="L185" s="101">
        <f t="shared" si="35"/>
        <v>113.45938046341011</v>
      </c>
      <c r="N185" s="22"/>
      <c r="O185" s="22"/>
      <c r="P185" s="22"/>
    </row>
    <row r="186" spans="1:16" s="21" customFormat="1" ht="13.5" thickBot="1" x14ac:dyDescent="0.25">
      <c r="A186" s="116" t="s">
        <v>38</v>
      </c>
      <c r="B186" s="168"/>
      <c r="C186" s="93">
        <f>SUM(C164+C175)</f>
        <v>12262563.01</v>
      </c>
      <c r="D186" s="140"/>
      <c r="E186" s="93">
        <f t="shared" si="33"/>
        <v>6287156</v>
      </c>
      <c r="F186" s="168"/>
      <c r="G186" s="93">
        <f>SUM(G164+G175)</f>
        <v>6870653.4100000001</v>
      </c>
      <c r="H186" s="104"/>
      <c r="I186" s="101">
        <f t="shared" si="34"/>
        <v>109.28078466638971</v>
      </c>
      <c r="J186" s="136"/>
      <c r="K186" s="136"/>
      <c r="L186" s="101">
        <f t="shared" si="35"/>
        <v>56.0295054500193</v>
      </c>
      <c r="N186" s="196"/>
      <c r="O186" s="22"/>
      <c r="P186" s="22"/>
    </row>
    <row r="187" spans="1:16" s="21" customFormat="1" ht="13.5" thickBot="1" x14ac:dyDescent="0.25">
      <c r="A187" s="116" t="s">
        <v>8</v>
      </c>
      <c r="B187" s="168"/>
      <c r="C187" s="97">
        <f>SUM(C165+C176)</f>
        <v>896.20000000000027</v>
      </c>
      <c r="D187" s="140"/>
      <c r="E187" s="97">
        <f t="shared" si="33"/>
        <v>1024</v>
      </c>
      <c r="F187" s="168"/>
      <c r="G187" s="93">
        <f>SUM(G165+G176)</f>
        <v>1062</v>
      </c>
      <c r="H187" s="107"/>
      <c r="I187" s="102">
        <f t="shared" si="34"/>
        <v>103.7109375</v>
      </c>
      <c r="J187" s="136"/>
      <c r="K187" s="136"/>
      <c r="L187" s="101">
        <f t="shared" si="35"/>
        <v>118.50033474670829</v>
      </c>
      <c r="N187" s="22"/>
      <c r="O187" s="22"/>
      <c r="P187" s="22"/>
    </row>
    <row r="188" spans="1:16" s="21" customFormat="1" x14ac:dyDescent="0.2">
      <c r="A188" s="117" t="s">
        <v>29</v>
      </c>
      <c r="B188" s="58"/>
      <c r="C188" s="100"/>
      <c r="D188" s="124"/>
      <c r="E188" s="100"/>
      <c r="F188" s="58"/>
      <c r="G188" s="100"/>
      <c r="H188" s="107"/>
      <c r="I188" s="108"/>
      <c r="J188" s="141"/>
      <c r="K188" s="141"/>
      <c r="L188" s="102"/>
      <c r="M188" s="1"/>
      <c r="N188" s="22"/>
      <c r="O188" s="22"/>
      <c r="P188" s="22"/>
    </row>
    <row r="189" spans="1:16" s="21" customFormat="1" ht="13.5" thickBot="1" x14ac:dyDescent="0.25">
      <c r="A189" s="117" t="s">
        <v>28</v>
      </c>
      <c r="B189" s="55"/>
      <c r="C189" s="98">
        <f>SUM(C183/C187/12)</f>
        <v>56781.901782526198</v>
      </c>
      <c r="D189" s="124"/>
      <c r="E189" s="98">
        <f>SUM(E183/E187/12)</f>
        <v>51165.008382161461</v>
      </c>
      <c r="F189" s="58"/>
      <c r="G189" s="98">
        <f>SUM(G183/G187/12)</f>
        <v>53912.859227871937</v>
      </c>
      <c r="H189" s="103"/>
      <c r="I189" s="101">
        <f>SUM(G189/E189)*100</f>
        <v>105.37056658954542</v>
      </c>
      <c r="J189" s="141"/>
      <c r="K189" s="141"/>
      <c r="L189" s="101">
        <f>SUM(G189/C189)*100</f>
        <v>94.947258783894469</v>
      </c>
      <c r="M189" s="1"/>
      <c r="N189" s="22"/>
      <c r="O189" s="22"/>
      <c r="P189" s="22"/>
    </row>
    <row r="190" spans="1:16" s="21" customFormat="1" x14ac:dyDescent="0.2">
      <c r="A190" s="120" t="s">
        <v>24</v>
      </c>
      <c r="B190" s="50"/>
      <c r="C190" s="125"/>
      <c r="D190" s="121"/>
      <c r="E190" s="95"/>
      <c r="F190" s="50"/>
      <c r="G190" s="95"/>
      <c r="H190" s="105"/>
      <c r="I190" s="102"/>
      <c r="J190" s="137"/>
      <c r="K190" s="107"/>
      <c r="L190" s="108"/>
      <c r="M190" s="1"/>
      <c r="N190" s="22"/>
      <c r="O190" s="22"/>
      <c r="P190" s="22"/>
    </row>
    <row r="191" spans="1:16" s="21" customFormat="1" x14ac:dyDescent="0.2">
      <c r="A191" s="117" t="s">
        <v>23</v>
      </c>
      <c r="B191" s="58"/>
      <c r="C191" s="100"/>
      <c r="D191" s="124"/>
      <c r="E191" s="98"/>
      <c r="F191" s="58"/>
      <c r="G191" s="98"/>
      <c r="H191" s="105"/>
      <c r="I191" s="102"/>
      <c r="J191" s="141"/>
      <c r="K191" s="105"/>
      <c r="L191" s="102"/>
      <c r="M191" s="1"/>
      <c r="N191" s="22"/>
      <c r="O191" s="22"/>
      <c r="P191" s="22"/>
    </row>
    <row r="192" spans="1:16" s="21" customFormat="1" x14ac:dyDescent="0.2">
      <c r="A192" s="117" t="s">
        <v>25</v>
      </c>
      <c r="B192" s="58"/>
      <c r="C192" s="100"/>
      <c r="D192" s="124"/>
      <c r="E192" s="98"/>
      <c r="F192" s="58"/>
      <c r="G192" s="98"/>
      <c r="H192" s="105"/>
      <c r="I192" s="102"/>
      <c r="J192" s="141"/>
      <c r="K192" s="105"/>
      <c r="L192" s="102"/>
      <c r="M192" s="1"/>
      <c r="N192" s="22"/>
      <c r="O192" s="22"/>
      <c r="P192" s="22"/>
    </row>
    <row r="193" spans="1:16" s="21" customFormat="1" ht="13.5" thickBot="1" x14ac:dyDescent="0.25">
      <c r="A193" s="122" t="s">
        <v>26</v>
      </c>
      <c r="B193" s="55"/>
      <c r="C193" s="139">
        <f>SUM(C182+C185+C186)</f>
        <v>841921783.13</v>
      </c>
      <c r="D193" s="123"/>
      <c r="E193" s="93">
        <f>SUM(E182+E185+E186)</f>
        <v>866437015</v>
      </c>
      <c r="F193" s="55"/>
      <c r="G193" s="93">
        <f>SUM(G182+G185+G186)</f>
        <v>944094502.40999997</v>
      </c>
      <c r="H193" s="103"/>
      <c r="I193" s="101">
        <f>SUM(G193/E193)*100</f>
        <v>108.96285431780635</v>
      </c>
      <c r="J193" s="106"/>
      <c r="K193" s="103"/>
      <c r="L193" s="101">
        <f>SUM(G193/C193)*100</f>
        <v>112.13565456165702</v>
      </c>
      <c r="M193" s="1"/>
      <c r="N193" s="22"/>
      <c r="O193" s="22"/>
      <c r="P193" s="22"/>
    </row>
    <row r="194" spans="1:16" s="21" customFormat="1" x14ac:dyDescent="0.2">
      <c r="A194" s="79"/>
      <c r="B194" s="80"/>
      <c r="C194" s="80"/>
      <c r="D194" s="80"/>
      <c r="E194" s="80"/>
      <c r="F194" s="80"/>
      <c r="G194" s="80"/>
      <c r="H194" s="82"/>
      <c r="I194" s="82"/>
      <c r="J194" s="82"/>
      <c r="K194" s="82"/>
      <c r="L194" s="82"/>
      <c r="M194" s="1"/>
      <c r="N194" s="22"/>
      <c r="O194" s="22"/>
      <c r="P194" s="22"/>
    </row>
    <row r="195" spans="1:16" s="21" customFormat="1" x14ac:dyDescent="0.2">
      <c r="A195" s="79"/>
      <c r="B195" s="80"/>
      <c r="C195" s="80"/>
      <c r="D195" s="80"/>
      <c r="E195" s="80"/>
      <c r="F195" s="80"/>
      <c r="G195" s="80"/>
      <c r="H195" s="82"/>
      <c r="I195" s="82"/>
      <c r="J195" s="82"/>
      <c r="K195" s="82"/>
      <c r="L195" s="82"/>
      <c r="M195" s="1"/>
      <c r="N195" s="22"/>
      <c r="O195" s="22"/>
      <c r="P195" s="22"/>
    </row>
    <row r="196" spans="1:16" s="21" customFormat="1" x14ac:dyDescent="0.2">
      <c r="A196" s="166"/>
      <c r="B196" s="197"/>
      <c r="C196" s="197"/>
      <c r="D196" s="197"/>
      <c r="E196" s="197"/>
      <c r="F196" s="197"/>
      <c r="G196" s="197"/>
      <c r="H196"/>
      <c r="I196"/>
      <c r="J196"/>
      <c r="K196"/>
      <c r="L196"/>
      <c r="M196" s="1"/>
      <c r="N196" s="22"/>
      <c r="O196" s="22"/>
      <c r="P196" s="22"/>
    </row>
    <row r="197" spans="1:16" s="21" customFormat="1" x14ac:dyDescent="0.2">
      <c r="A197" s="166"/>
      <c r="B197" s="197"/>
      <c r="C197" s="209"/>
      <c r="D197" s="197"/>
      <c r="E197" s="197"/>
      <c r="F197" s="197"/>
      <c r="G197" s="209"/>
      <c r="H197"/>
      <c r="I197"/>
      <c r="J197"/>
      <c r="K197"/>
      <c r="L197"/>
      <c r="M197" s="1"/>
      <c r="N197" s="22"/>
      <c r="O197" s="22"/>
      <c r="P197" s="22"/>
    </row>
    <row r="198" spans="1:16" s="21" customFormat="1" x14ac:dyDescent="0.2">
      <c r="A198" s="166"/>
      <c r="B198" s="197"/>
      <c r="C198" s="197"/>
      <c r="D198" s="197"/>
      <c r="E198" s="197"/>
      <c r="F198" s="197"/>
      <c r="G198" s="197"/>
      <c r="H198"/>
      <c r="I198"/>
      <c r="J198"/>
      <c r="K198"/>
      <c r="L198"/>
      <c r="N198" s="22"/>
      <c r="O198" s="22"/>
      <c r="P198" s="22"/>
    </row>
    <row r="199" spans="1:16" s="21" customFormat="1" x14ac:dyDescent="0.2">
      <c r="A199" s="166"/>
      <c r="B199" s="197"/>
      <c r="C199" s="197"/>
      <c r="D199" s="197"/>
      <c r="E199" s="197"/>
      <c r="F199" s="197"/>
      <c r="G199" s="197"/>
      <c r="H199"/>
      <c r="I199"/>
      <c r="J199"/>
      <c r="K199"/>
      <c r="L199"/>
      <c r="N199" s="22"/>
      <c r="O199" s="22"/>
      <c r="P199" s="22"/>
    </row>
    <row r="200" spans="1:16" s="21" customFormat="1" ht="15.75" x14ac:dyDescent="0.25">
      <c r="A200" s="198"/>
      <c r="B200" s="199"/>
      <c r="C200" s="199"/>
      <c r="D200" s="199"/>
      <c r="E200" s="199"/>
      <c r="F200" s="199"/>
      <c r="G200" s="199"/>
      <c r="H200" s="198"/>
      <c r="I200" s="198"/>
      <c r="J200" s="198"/>
      <c r="K200" s="198"/>
      <c r="L200" s="198"/>
      <c r="M200" s="20"/>
      <c r="N200" s="20"/>
      <c r="O200" s="22"/>
      <c r="P200" s="22"/>
    </row>
    <row r="201" spans="1:16" s="21" customFormat="1" ht="15.75" x14ac:dyDescent="0.25">
      <c r="A201" s="200"/>
      <c r="B201" s="214"/>
      <c r="C201" s="214"/>
      <c r="D201" s="214"/>
      <c r="E201" s="214"/>
      <c r="F201" s="214"/>
      <c r="G201" s="214"/>
      <c r="H201" s="218"/>
      <c r="I201" s="218"/>
      <c r="J201" s="198"/>
      <c r="K201" s="218"/>
      <c r="L201" s="218"/>
      <c r="M201" s="20"/>
      <c r="N201" s="20"/>
      <c r="O201" s="22"/>
      <c r="P201" s="22"/>
    </row>
    <row r="202" spans="1:16" s="21" customFormat="1" ht="15.75" x14ac:dyDescent="0.25">
      <c r="A202" s="201"/>
      <c r="B202" s="214"/>
      <c r="C202" s="214"/>
      <c r="D202" s="214"/>
      <c r="E202" s="214"/>
      <c r="F202" s="214"/>
      <c r="G202" s="214"/>
      <c r="H202" s="200"/>
      <c r="I202" s="200"/>
      <c r="J202" s="198"/>
      <c r="K202" s="200"/>
      <c r="L202" s="200"/>
      <c r="M202" s="20"/>
      <c r="N202" s="20"/>
      <c r="O202" s="22"/>
      <c r="P202" s="22"/>
    </row>
    <row r="203" spans="1:16" s="21" customFormat="1" ht="18.75" customHeight="1" x14ac:dyDescent="0.25">
      <c r="A203" s="201"/>
      <c r="B203" s="215"/>
      <c r="C203" s="215"/>
      <c r="D203" s="214"/>
      <c r="E203" s="214"/>
      <c r="F203" s="214"/>
      <c r="G203" s="214"/>
      <c r="H203" s="200"/>
      <c r="I203" s="200"/>
      <c r="J203" s="198"/>
      <c r="K203" s="200"/>
      <c r="L203" s="200"/>
      <c r="M203" s="20"/>
      <c r="N203" s="20"/>
      <c r="O203" s="22"/>
      <c r="P203" s="22"/>
    </row>
    <row r="204" spans="1:16" s="21" customFormat="1" x14ac:dyDescent="0.2">
      <c r="A204" s="202"/>
      <c r="B204" s="212"/>
      <c r="C204" s="212"/>
      <c r="D204" s="203"/>
      <c r="E204" s="203"/>
      <c r="F204" s="213"/>
      <c r="G204" s="213"/>
      <c r="H204" s="211"/>
      <c r="I204" s="211"/>
      <c r="J204" s="202"/>
      <c r="K204" s="211"/>
      <c r="L204" s="211"/>
      <c r="M204" s="20"/>
      <c r="N204" s="20"/>
      <c r="O204" s="22"/>
      <c r="P204" s="22"/>
    </row>
    <row r="205" spans="1:16" s="21" customFormat="1" x14ac:dyDescent="0.2">
      <c r="A205" s="202"/>
      <c r="B205" s="204"/>
      <c r="C205" s="204"/>
      <c r="D205" s="204"/>
      <c r="E205" s="204"/>
      <c r="F205" s="205"/>
      <c r="G205" s="204"/>
      <c r="H205" s="206"/>
      <c r="I205" s="206"/>
      <c r="J205" s="206"/>
      <c r="K205" s="206"/>
      <c r="L205" s="206"/>
      <c r="M205" s="20"/>
      <c r="N205" s="20"/>
      <c r="O205" s="22"/>
      <c r="P205" s="22"/>
    </row>
    <row r="206" spans="1:16" s="21" customFormat="1" x14ac:dyDescent="0.2">
      <c r="A206" s="207"/>
      <c r="B206" s="204"/>
      <c r="C206" s="204"/>
      <c r="D206" s="204"/>
      <c r="E206" s="204"/>
      <c r="F206" s="204"/>
      <c r="G206" s="204"/>
      <c r="H206" s="45"/>
      <c r="I206" s="45"/>
      <c r="J206" s="45"/>
      <c r="K206" s="45"/>
      <c r="L206" s="45"/>
      <c r="M206" s="20"/>
      <c r="N206" s="20"/>
      <c r="O206" s="22"/>
      <c r="P206" s="22"/>
    </row>
    <row r="207" spans="1:16" s="21" customFormat="1" x14ac:dyDescent="0.2">
      <c r="A207" s="208"/>
      <c r="B207" s="204"/>
      <c r="C207" s="204"/>
      <c r="D207" s="204"/>
      <c r="E207" s="204"/>
      <c r="F207" s="204"/>
      <c r="G207" s="204"/>
      <c r="H207" s="45"/>
      <c r="I207" s="45"/>
      <c r="J207" s="45"/>
      <c r="K207" s="45"/>
      <c r="L207" s="45"/>
      <c r="M207" s="20"/>
      <c r="N207" s="20"/>
      <c r="O207" s="22"/>
      <c r="P207" s="22"/>
    </row>
    <row r="208" spans="1:16" s="21" customFormat="1" x14ac:dyDescent="0.2">
      <c r="A208" s="208"/>
      <c r="B208" s="204"/>
      <c r="C208" s="204"/>
      <c r="D208" s="204"/>
      <c r="E208" s="204"/>
      <c r="F208" s="204"/>
      <c r="G208" s="204"/>
      <c r="H208" s="45"/>
      <c r="I208" s="45"/>
      <c r="J208" s="45"/>
      <c r="K208" s="45"/>
      <c r="L208" s="45"/>
      <c r="M208" s="20"/>
      <c r="N208" s="20"/>
      <c r="O208" s="20"/>
      <c r="P208" s="22"/>
    </row>
    <row r="209" spans="1:16" s="21" customFormat="1" x14ac:dyDescent="0.2">
      <c r="A209" s="208"/>
      <c r="B209" s="204"/>
      <c r="C209" s="204"/>
      <c r="D209" s="204"/>
      <c r="E209" s="204"/>
      <c r="F209" s="204"/>
      <c r="G209" s="204"/>
      <c r="H209" s="45"/>
      <c r="I209" s="45"/>
      <c r="J209" s="45"/>
      <c r="K209" s="45"/>
      <c r="L209" s="45"/>
      <c r="M209" s="20"/>
      <c r="N209" s="20"/>
      <c r="O209" s="20"/>
      <c r="P209" s="22"/>
    </row>
    <row r="210" spans="1:16" s="21" customFormat="1" x14ac:dyDescent="0.2">
      <c r="A210" s="208"/>
      <c r="B210" s="204"/>
      <c r="C210" s="204"/>
      <c r="D210" s="204"/>
      <c r="E210" s="204"/>
      <c r="F210" s="204"/>
      <c r="G210" s="204"/>
      <c r="H210" s="45"/>
      <c r="I210" s="45"/>
      <c r="J210" s="45"/>
      <c r="K210" s="45"/>
      <c r="L210" s="45"/>
      <c r="M210" s="20"/>
      <c r="N210" s="20"/>
      <c r="O210" s="20"/>
      <c r="P210" s="22"/>
    </row>
    <row r="211" spans="1:16" s="21" customFormat="1" x14ac:dyDescent="0.2">
      <c r="A211" s="208"/>
      <c r="B211" s="204"/>
      <c r="C211" s="204"/>
      <c r="D211" s="204"/>
      <c r="E211" s="204"/>
      <c r="F211" s="204"/>
      <c r="G211" s="204"/>
      <c r="H211" s="45"/>
      <c r="I211" s="45"/>
      <c r="J211" s="45"/>
      <c r="K211" s="45"/>
      <c r="L211" s="45"/>
      <c r="M211" s="20"/>
      <c r="N211" s="20"/>
      <c r="O211" s="20"/>
      <c r="P211" s="22"/>
    </row>
    <row r="212" spans="1:16" s="21" customFormat="1" x14ac:dyDescent="0.2">
      <c r="A212" s="208"/>
      <c r="B212" s="204"/>
      <c r="C212" s="204"/>
      <c r="D212" s="204"/>
      <c r="E212" s="204"/>
      <c r="F212" s="204"/>
      <c r="G212" s="204"/>
      <c r="H212" s="45"/>
      <c r="I212" s="45"/>
      <c r="J212" s="45"/>
      <c r="K212" s="45"/>
      <c r="L212" s="45"/>
      <c r="M212" s="20"/>
      <c r="N212" s="20"/>
      <c r="O212" s="20"/>
      <c r="P212" s="22"/>
    </row>
    <row r="213" spans="1:16" s="21" customFormat="1" x14ac:dyDescent="0.2">
      <c r="A213" s="66"/>
      <c r="B213" s="67"/>
      <c r="C213" s="67"/>
      <c r="D213" s="67"/>
      <c r="E213" s="67"/>
      <c r="F213" s="67"/>
      <c r="G213" s="67"/>
      <c r="H213" s="68"/>
      <c r="I213" s="68"/>
      <c r="J213" s="68"/>
      <c r="K213" s="68"/>
      <c r="L213" s="68"/>
      <c r="M213" s="20"/>
      <c r="N213" s="20"/>
      <c r="O213" s="20"/>
      <c r="P213" s="22"/>
    </row>
    <row r="214" spans="1:16" s="21" customFormat="1" x14ac:dyDescent="0.2">
      <c r="A214" s="66"/>
      <c r="B214" s="67"/>
      <c r="C214" s="67"/>
      <c r="D214" s="67"/>
      <c r="E214" s="67"/>
      <c r="F214" s="67"/>
      <c r="G214" s="67"/>
      <c r="H214" s="68"/>
      <c r="I214" s="68"/>
      <c r="J214" s="68"/>
      <c r="K214" s="68"/>
      <c r="L214" s="68"/>
      <c r="M214" s="20"/>
      <c r="N214" s="20"/>
      <c r="O214" s="20"/>
      <c r="P214" s="22"/>
    </row>
    <row r="215" spans="1:16" s="21" customFormat="1" x14ac:dyDescent="0.2">
      <c r="A215" s="66"/>
      <c r="B215" s="67"/>
      <c r="C215" s="67"/>
      <c r="D215" s="67"/>
      <c r="E215" s="67"/>
      <c r="F215" s="67"/>
      <c r="G215" s="67"/>
      <c r="H215" s="68"/>
      <c r="I215" s="68"/>
      <c r="J215" s="68"/>
      <c r="K215" s="68"/>
      <c r="L215" s="68"/>
      <c r="M215" s="20"/>
      <c r="N215" s="20"/>
      <c r="O215" s="20"/>
      <c r="P215" s="22"/>
    </row>
    <row r="216" spans="1:16" s="21" customFormat="1" ht="7.5" customHeight="1" x14ac:dyDescent="0.2">
      <c r="A216" s="91"/>
      <c r="B216" s="67"/>
      <c r="C216" s="80"/>
      <c r="D216" s="80"/>
      <c r="E216" s="80"/>
      <c r="F216" s="80"/>
      <c r="G216" s="80"/>
      <c r="H216" s="81"/>
      <c r="I216" s="81"/>
      <c r="J216" s="81"/>
      <c r="K216" s="81"/>
      <c r="L216" s="81"/>
      <c r="M216" s="22"/>
      <c r="N216" s="22"/>
      <c r="O216" s="22"/>
      <c r="P216" s="22"/>
    </row>
    <row r="217" spans="1:16" s="21" customFormat="1" ht="14.1" customHeight="1" x14ac:dyDescent="0.25">
      <c r="A217" s="172"/>
      <c r="B217" s="67"/>
      <c r="C217" s="67"/>
      <c r="D217" s="80"/>
      <c r="E217" s="67"/>
      <c r="F217" s="80"/>
      <c r="G217" s="80"/>
      <c r="H217" s="173"/>
      <c r="I217" s="173"/>
      <c r="J217" s="173"/>
      <c r="K217" s="173"/>
      <c r="L217" s="173"/>
      <c r="M217" s="22"/>
      <c r="N217" s="22"/>
      <c r="O217" s="22"/>
      <c r="P217" s="22"/>
    </row>
    <row r="218" spans="1:16" s="21" customFormat="1" x14ac:dyDescent="0.2">
      <c r="A218" s="174"/>
      <c r="B218" s="67"/>
      <c r="C218" s="67"/>
      <c r="D218" s="67"/>
      <c r="E218" s="67"/>
      <c r="F218" s="67"/>
      <c r="G218" s="67"/>
      <c r="H218" s="175"/>
      <c r="I218" s="175"/>
      <c r="J218" s="175"/>
      <c r="K218" s="175"/>
      <c r="L218" s="175"/>
      <c r="M218" s="22"/>
      <c r="N218" s="22"/>
      <c r="O218" s="22"/>
      <c r="P218" s="22"/>
    </row>
    <row r="219" spans="1:16" s="21" customFormat="1" x14ac:dyDescent="0.2">
      <c r="A219" s="174"/>
      <c r="B219" s="67"/>
      <c r="C219" s="67"/>
      <c r="D219" s="67"/>
      <c r="E219" s="67"/>
      <c r="F219" s="67"/>
      <c r="G219" s="67"/>
      <c r="H219" s="175"/>
      <c r="I219" s="175"/>
      <c r="J219" s="175"/>
      <c r="K219" s="175"/>
      <c r="L219" s="175"/>
      <c r="M219" s="22"/>
      <c r="N219" s="20"/>
      <c r="O219" s="20"/>
      <c r="P219" s="22"/>
    </row>
    <row r="220" spans="1:16" s="21" customFormat="1" x14ac:dyDescent="0.2">
      <c r="A220" s="174"/>
      <c r="B220" s="67"/>
      <c r="C220" s="67"/>
      <c r="D220" s="67"/>
      <c r="E220" s="67"/>
      <c r="F220" s="67"/>
      <c r="G220" s="67"/>
      <c r="H220" s="175"/>
      <c r="I220" s="175"/>
      <c r="J220" s="175"/>
      <c r="K220" s="175"/>
      <c r="L220" s="175"/>
      <c r="M220" s="22"/>
      <c r="N220" s="20"/>
      <c r="O220" s="20"/>
      <c r="P220" s="22"/>
    </row>
    <row r="221" spans="1:16" s="21" customFormat="1" x14ac:dyDescent="0.2">
      <c r="A221" s="174"/>
      <c r="B221" s="67"/>
      <c r="C221" s="67"/>
      <c r="D221" s="67"/>
      <c r="E221" s="67"/>
      <c r="F221" s="67"/>
      <c r="G221" s="67"/>
      <c r="H221" s="175"/>
      <c r="I221" s="175"/>
      <c r="J221" s="175"/>
      <c r="K221" s="175"/>
      <c r="L221" s="175"/>
      <c r="M221" s="22"/>
      <c r="N221" s="20"/>
      <c r="O221" s="20"/>
      <c r="P221" s="22"/>
    </row>
    <row r="222" spans="1:16" s="21" customFormat="1" x14ac:dyDescent="0.2">
      <c r="A222" s="174"/>
      <c r="B222" s="67"/>
      <c r="C222" s="67"/>
      <c r="D222" s="67"/>
      <c r="E222" s="67"/>
      <c r="F222" s="67"/>
      <c r="G222" s="67"/>
      <c r="H222" s="175"/>
      <c r="I222" s="175"/>
      <c r="J222" s="175"/>
      <c r="K222" s="175"/>
      <c r="L222" s="175"/>
      <c r="M222" s="22"/>
      <c r="N222" s="20"/>
      <c r="O222" s="20"/>
      <c r="P222" s="22"/>
    </row>
    <row r="223" spans="1:16" s="21" customFormat="1" x14ac:dyDescent="0.2">
      <c r="A223" s="174"/>
      <c r="B223" s="67"/>
      <c r="C223" s="67"/>
      <c r="D223" s="67"/>
      <c r="E223" s="67"/>
      <c r="F223" s="67"/>
      <c r="G223" s="67"/>
      <c r="H223" s="175"/>
      <c r="I223" s="175"/>
      <c r="J223" s="175"/>
      <c r="K223" s="175"/>
      <c r="L223" s="175"/>
      <c r="M223" s="22"/>
      <c r="N223" s="20"/>
      <c r="O223" s="20"/>
      <c r="P223" s="22"/>
    </row>
    <row r="224" spans="1:16" s="21" customFormat="1" x14ac:dyDescent="0.2">
      <c r="A224" s="174"/>
      <c r="B224" s="67"/>
      <c r="C224" s="67"/>
      <c r="D224" s="67"/>
      <c r="E224" s="67"/>
      <c r="F224" s="67"/>
      <c r="G224" s="67"/>
      <c r="H224" s="175"/>
      <c r="I224" s="175"/>
      <c r="J224" s="175"/>
      <c r="K224" s="175"/>
      <c r="L224" s="175"/>
      <c r="M224" s="20"/>
      <c r="N224" s="20"/>
      <c r="O224" s="20"/>
      <c r="P224" s="22"/>
    </row>
    <row r="225" spans="1:16" s="21" customFormat="1" x14ac:dyDescent="0.2">
      <c r="A225" s="174"/>
      <c r="B225" s="67"/>
      <c r="C225" s="67"/>
      <c r="D225" s="67"/>
      <c r="E225" s="67"/>
      <c r="F225" s="67"/>
      <c r="G225" s="67"/>
      <c r="H225" s="175"/>
      <c r="I225" s="175"/>
      <c r="J225" s="175"/>
      <c r="K225" s="175"/>
      <c r="L225" s="175"/>
      <c r="M225" s="20"/>
      <c r="N225" s="20"/>
      <c r="O225" s="20"/>
      <c r="P225" s="22"/>
    </row>
    <row r="226" spans="1:16" s="21" customFormat="1" x14ac:dyDescent="0.2">
      <c r="A226" s="174"/>
      <c r="B226" s="67"/>
      <c r="C226" s="67"/>
      <c r="D226" s="67"/>
      <c r="E226" s="67"/>
      <c r="F226" s="67"/>
      <c r="G226" s="67"/>
      <c r="H226" s="175"/>
      <c r="I226" s="175"/>
      <c r="J226" s="175"/>
      <c r="K226" s="175"/>
      <c r="L226" s="175"/>
      <c r="M226" s="20"/>
      <c r="N226" s="20"/>
      <c r="O226" s="20"/>
      <c r="P226" s="22"/>
    </row>
    <row r="227" spans="1:16" s="21" customFormat="1" x14ac:dyDescent="0.2">
      <c r="A227" s="174"/>
      <c r="B227" s="67"/>
      <c r="C227" s="67"/>
      <c r="D227" s="67"/>
      <c r="E227" s="67"/>
      <c r="F227" s="67"/>
      <c r="G227" s="67"/>
      <c r="H227" s="175"/>
      <c r="I227" s="175"/>
      <c r="J227" s="175"/>
      <c r="K227" s="175"/>
      <c r="L227" s="175"/>
      <c r="M227" s="20"/>
      <c r="N227" s="20"/>
      <c r="O227" s="20"/>
      <c r="P227" s="22"/>
    </row>
    <row r="228" spans="1:16" s="21" customFormat="1" x14ac:dyDescent="0.2">
      <c r="A228" s="174"/>
      <c r="B228" s="67"/>
      <c r="C228" s="67"/>
      <c r="D228" s="67"/>
      <c r="E228" s="67"/>
      <c r="F228" s="67"/>
      <c r="G228" s="67"/>
      <c r="H228" s="175"/>
      <c r="I228" s="175"/>
      <c r="J228" s="175"/>
      <c r="K228" s="175"/>
      <c r="L228" s="175"/>
      <c r="M228" s="20"/>
      <c r="N228" s="20"/>
      <c r="O228" s="20"/>
      <c r="P228" s="22"/>
    </row>
    <row r="229" spans="1:16" s="21" customFormat="1" x14ac:dyDescent="0.2">
      <c r="A229" s="174"/>
      <c r="B229" s="67"/>
      <c r="C229" s="67"/>
      <c r="D229" s="67"/>
      <c r="E229" s="67"/>
      <c r="F229" s="67"/>
      <c r="G229" s="67"/>
      <c r="H229" s="175"/>
      <c r="I229" s="175"/>
      <c r="J229" s="175"/>
      <c r="K229" s="175"/>
      <c r="L229" s="175"/>
      <c r="M229" s="20"/>
      <c r="N229" s="20"/>
      <c r="O229" s="20"/>
      <c r="P229" s="22"/>
    </row>
    <row r="230" spans="1:16" s="21" customFormat="1" x14ac:dyDescent="0.2">
      <c r="A230" s="174"/>
      <c r="B230" s="67"/>
      <c r="C230" s="67"/>
      <c r="D230" s="67"/>
      <c r="E230" s="67"/>
      <c r="F230" s="67"/>
      <c r="G230" s="67"/>
      <c r="H230" s="175"/>
      <c r="I230" s="175"/>
      <c r="J230" s="175"/>
      <c r="K230" s="175"/>
      <c r="L230" s="175"/>
      <c r="M230" s="20"/>
      <c r="N230" s="20"/>
      <c r="O230" s="20"/>
      <c r="P230" s="22"/>
    </row>
    <row r="231" spans="1:16" s="21" customFormat="1" x14ac:dyDescent="0.2">
      <c r="A231" s="174"/>
      <c r="B231" s="67"/>
      <c r="C231" s="67"/>
      <c r="D231" s="67"/>
      <c r="E231" s="67"/>
      <c r="F231" s="67"/>
      <c r="G231" s="67"/>
      <c r="H231" s="175"/>
      <c r="I231" s="175"/>
      <c r="J231" s="175"/>
      <c r="K231" s="175"/>
      <c r="L231" s="175"/>
      <c r="M231" s="20"/>
      <c r="N231" s="22"/>
      <c r="O231" s="22"/>
      <c r="P231" s="22"/>
    </row>
    <row r="232" spans="1:16" s="21" customFormat="1" x14ac:dyDescent="0.2">
      <c r="A232" s="176"/>
      <c r="B232" s="80"/>
      <c r="C232" s="177"/>
      <c r="D232" s="80"/>
      <c r="E232" s="80"/>
      <c r="F232" s="177"/>
      <c r="G232" s="177"/>
      <c r="H232" s="178"/>
      <c r="I232" s="178"/>
      <c r="J232" s="178"/>
      <c r="K232" s="178"/>
      <c r="L232" s="178"/>
      <c r="M232" s="22"/>
      <c r="N232" s="35"/>
      <c r="O232" s="35"/>
      <c r="P232" s="22"/>
    </row>
    <row r="233" spans="1:16" s="21" customFormat="1" x14ac:dyDescent="0.2">
      <c r="A233" s="176"/>
      <c r="B233" s="80"/>
      <c r="C233" s="177"/>
      <c r="D233" s="80"/>
      <c r="E233" s="80"/>
      <c r="F233" s="177"/>
      <c r="G233" s="177"/>
      <c r="H233" s="179"/>
      <c r="I233" s="179"/>
      <c r="J233" s="179"/>
      <c r="K233" s="179"/>
      <c r="L233" s="179"/>
      <c r="N233" s="35"/>
      <c r="O233" s="35"/>
      <c r="P233" s="22"/>
    </row>
    <row r="234" spans="1:16" s="21" customFormat="1" x14ac:dyDescent="0.2">
      <c r="A234" s="176"/>
      <c r="B234" s="80"/>
      <c r="C234" s="177"/>
      <c r="D234" s="80"/>
      <c r="E234" s="80"/>
      <c r="F234" s="177"/>
      <c r="G234" s="177"/>
      <c r="H234" s="179"/>
      <c r="I234" s="179"/>
      <c r="J234" s="179"/>
      <c r="K234" s="179"/>
      <c r="L234" s="179"/>
      <c r="N234" s="35"/>
      <c r="O234" s="35"/>
      <c r="P234" s="22"/>
    </row>
    <row r="235" spans="1:16" s="21" customFormat="1" x14ac:dyDescent="0.2">
      <c r="A235" s="176"/>
      <c r="B235" s="80"/>
      <c r="C235" s="177"/>
      <c r="D235" s="80"/>
      <c r="E235" s="80"/>
      <c r="F235" s="177"/>
      <c r="G235" s="180"/>
      <c r="H235" s="179"/>
      <c r="I235" s="179"/>
      <c r="J235" s="179"/>
      <c r="K235" s="179"/>
      <c r="L235" s="179"/>
      <c r="N235" s="35"/>
      <c r="O235" s="35"/>
      <c r="P235" s="22"/>
    </row>
    <row r="236" spans="1:16" s="21" customFormat="1" x14ac:dyDescent="0.2">
      <c r="A236" s="176"/>
      <c r="B236" s="80"/>
      <c r="C236" s="177"/>
      <c r="D236" s="80"/>
      <c r="E236" s="80"/>
      <c r="F236" s="177"/>
      <c r="G236" s="180"/>
      <c r="H236" s="179"/>
      <c r="I236" s="179"/>
      <c r="J236" s="179"/>
      <c r="K236" s="179"/>
      <c r="L236" s="179"/>
      <c r="N236" s="35"/>
      <c r="O236" s="35"/>
      <c r="P236" s="22"/>
    </row>
    <row r="237" spans="1:16" s="21" customFormat="1" x14ac:dyDescent="0.2">
      <c r="A237" s="176"/>
      <c r="B237" s="80"/>
      <c r="C237" s="177"/>
      <c r="D237" s="80"/>
      <c r="E237" s="80"/>
      <c r="F237" s="177"/>
      <c r="G237" s="177"/>
      <c r="H237" s="179"/>
      <c r="I237" s="179"/>
      <c r="J237" s="179"/>
      <c r="K237" s="179"/>
      <c r="L237" s="179"/>
      <c r="N237" s="35"/>
      <c r="O237" s="35"/>
      <c r="P237" s="22"/>
    </row>
    <row r="238" spans="1:16" s="21" customFormat="1" x14ac:dyDescent="0.2">
      <c r="A238" s="176"/>
      <c r="B238" s="80"/>
      <c r="C238" s="177"/>
      <c r="D238" s="80"/>
      <c r="E238" s="80"/>
      <c r="F238" s="181"/>
      <c r="G238" s="177"/>
      <c r="H238" s="179"/>
      <c r="I238" s="179"/>
      <c r="J238" s="179"/>
      <c r="K238" s="179"/>
      <c r="L238" s="179"/>
      <c r="N238" s="22"/>
      <c r="O238" s="22"/>
      <c r="P238" s="22"/>
    </row>
    <row r="239" spans="1:16" s="21" customFormat="1" x14ac:dyDescent="0.2">
      <c r="A239" s="176"/>
      <c r="B239" s="80"/>
      <c r="C239" s="177"/>
      <c r="D239" s="177"/>
      <c r="E239" s="177"/>
      <c r="F239" s="177"/>
      <c r="G239" s="177"/>
      <c r="H239" s="179"/>
      <c r="I239" s="179"/>
      <c r="J239" s="179"/>
      <c r="K239" s="179"/>
      <c r="L239" s="179"/>
      <c r="N239" s="22"/>
      <c r="O239" s="22"/>
      <c r="P239" s="22"/>
    </row>
    <row r="240" spans="1:16" s="21" customFormat="1" x14ac:dyDescent="0.2">
      <c r="A240" s="176"/>
      <c r="B240" s="80"/>
      <c r="C240" s="177"/>
      <c r="D240" s="177"/>
      <c r="E240" s="177"/>
      <c r="F240" s="177"/>
      <c r="G240" s="177"/>
      <c r="H240" s="179"/>
      <c r="I240" s="179"/>
      <c r="J240" s="179"/>
      <c r="K240" s="179"/>
      <c r="L240" s="179"/>
      <c r="N240" s="22"/>
      <c r="O240" s="22"/>
      <c r="P240" s="22"/>
    </row>
    <row r="241" spans="1:16" s="21" customFormat="1" x14ac:dyDescent="0.2">
      <c r="A241" s="176"/>
      <c r="B241" s="80"/>
      <c r="C241" s="177"/>
      <c r="D241" s="177"/>
      <c r="E241" s="177"/>
      <c r="F241" s="177"/>
      <c r="G241" s="177"/>
      <c r="H241" s="179"/>
      <c r="I241" s="179"/>
      <c r="J241" s="179"/>
      <c r="K241" s="179"/>
      <c r="L241" s="179"/>
      <c r="N241" s="22"/>
      <c r="O241" s="22"/>
      <c r="P241" s="22"/>
    </row>
    <row r="242" spans="1:16" s="21" customFormat="1" x14ac:dyDescent="0.2">
      <c r="A242" s="176"/>
      <c r="B242" s="80"/>
      <c r="C242" s="177"/>
      <c r="D242" s="177"/>
      <c r="E242" s="177"/>
      <c r="F242" s="177"/>
      <c r="G242" s="177"/>
      <c r="H242" s="179"/>
      <c r="I242" s="179"/>
      <c r="J242" s="179"/>
      <c r="K242" s="179"/>
      <c r="L242" s="179"/>
      <c r="N242" s="22"/>
      <c r="O242" s="22"/>
      <c r="P242" s="22"/>
    </row>
    <row r="243" spans="1:16" s="21" customFormat="1" x14ac:dyDescent="0.2">
      <c r="A243" s="176"/>
      <c r="B243" s="80"/>
      <c r="C243" s="177"/>
      <c r="D243" s="177"/>
      <c r="E243" s="177"/>
      <c r="F243" s="177"/>
      <c r="G243" s="177"/>
      <c r="H243" s="179"/>
      <c r="I243" s="179"/>
      <c r="J243" s="179"/>
      <c r="K243" s="179"/>
      <c r="L243" s="179"/>
      <c r="N243" s="22"/>
      <c r="O243" s="22"/>
      <c r="P243" s="22"/>
    </row>
    <row r="244" spans="1:16" s="21" customFormat="1" x14ac:dyDescent="0.2">
      <c r="A244" s="176"/>
      <c r="B244" s="80"/>
      <c r="C244" s="177"/>
      <c r="D244" s="177"/>
      <c r="E244" s="177"/>
      <c r="F244" s="177"/>
      <c r="G244" s="177"/>
      <c r="H244" s="179"/>
      <c r="I244" s="179"/>
      <c r="J244" s="179"/>
      <c r="K244" s="179"/>
      <c r="L244" s="179"/>
      <c r="N244" s="22"/>
      <c r="O244" s="22"/>
      <c r="P244" s="22"/>
    </row>
    <row r="245" spans="1:16" s="21" customFormat="1" x14ac:dyDescent="0.2">
      <c r="A245" s="176"/>
      <c r="B245" s="80"/>
      <c r="C245" s="177"/>
      <c r="D245" s="177"/>
      <c r="E245" s="177"/>
      <c r="F245" s="177"/>
      <c r="G245" s="177"/>
      <c r="H245" s="179"/>
      <c r="I245" s="179"/>
      <c r="J245" s="179"/>
      <c r="K245" s="179"/>
      <c r="L245" s="179"/>
      <c r="N245" s="22"/>
      <c r="O245" s="22"/>
      <c r="P245" s="22"/>
    </row>
    <row r="246" spans="1:16" s="21" customFormat="1" x14ac:dyDescent="0.2">
      <c r="A246" s="176"/>
      <c r="B246" s="80"/>
      <c r="C246" s="177"/>
      <c r="D246" s="80"/>
      <c r="E246" s="80"/>
      <c r="F246" s="177"/>
      <c r="G246" s="177"/>
      <c r="H246" s="179"/>
      <c r="I246" s="179"/>
      <c r="J246" s="179"/>
      <c r="K246" s="179"/>
      <c r="L246" s="179"/>
      <c r="N246" s="22"/>
      <c r="O246" s="22"/>
      <c r="P246" s="22"/>
    </row>
    <row r="247" spans="1:16" s="21" customFormat="1" x14ac:dyDescent="0.2">
      <c r="A247" s="176"/>
      <c r="B247" s="80"/>
      <c r="C247" s="177"/>
      <c r="D247" s="80"/>
      <c r="E247" s="80"/>
      <c r="F247" s="177"/>
      <c r="G247" s="177"/>
      <c r="H247" s="179"/>
      <c r="I247" s="179"/>
      <c r="J247" s="179"/>
      <c r="K247" s="179"/>
      <c r="L247" s="179"/>
      <c r="N247" s="22"/>
      <c r="O247" s="22"/>
      <c r="P247" s="22"/>
    </row>
    <row r="248" spans="1:16" s="21" customFormat="1" x14ac:dyDescent="0.2">
      <c r="A248" s="176"/>
      <c r="B248" s="80"/>
      <c r="C248" s="177"/>
      <c r="D248" s="80"/>
      <c r="E248" s="80"/>
      <c r="F248" s="177"/>
      <c r="G248" s="177"/>
      <c r="H248" s="179"/>
      <c r="I248" s="179"/>
      <c r="J248" s="179"/>
      <c r="K248" s="179"/>
      <c r="L248" s="179"/>
      <c r="N248" s="22"/>
      <c r="O248" s="22"/>
      <c r="P248" s="22"/>
    </row>
    <row r="249" spans="1:16" s="21" customFormat="1" x14ac:dyDescent="0.2">
      <c r="A249" s="176"/>
      <c r="B249" s="80"/>
      <c r="C249" s="80"/>
      <c r="D249" s="80"/>
      <c r="E249" s="80"/>
      <c r="F249" s="80"/>
      <c r="G249" s="80"/>
      <c r="H249" s="176"/>
      <c r="I249" s="176"/>
      <c r="J249" s="176"/>
      <c r="K249" s="176"/>
      <c r="L249" s="176"/>
      <c r="N249" s="22"/>
      <c r="O249" s="22"/>
      <c r="P249" s="22"/>
    </row>
    <row r="250" spans="1:16" s="21" customFormat="1" x14ac:dyDescent="0.2">
      <c r="A250" s="176"/>
      <c r="B250" s="80"/>
      <c r="C250" s="80"/>
      <c r="D250" s="80"/>
      <c r="E250" s="80"/>
      <c r="F250" s="80"/>
      <c r="G250" s="80"/>
      <c r="H250" s="176"/>
      <c r="I250" s="176"/>
      <c r="J250" s="176"/>
      <c r="K250" s="176"/>
      <c r="L250" s="176"/>
      <c r="N250" s="22"/>
      <c r="O250" s="22"/>
      <c r="P250" s="22"/>
    </row>
    <row r="251" spans="1:16" s="21" customFormat="1" x14ac:dyDescent="0.2">
      <c r="A251" s="176"/>
      <c r="B251" s="80"/>
      <c r="C251" s="80"/>
      <c r="D251" s="80"/>
      <c r="E251" s="80"/>
      <c r="F251" s="80"/>
      <c r="G251" s="80"/>
      <c r="H251" s="176"/>
      <c r="I251" s="176"/>
      <c r="J251" s="176"/>
      <c r="K251" s="176"/>
      <c r="L251" s="176"/>
      <c r="N251" s="22"/>
      <c r="O251" s="22"/>
      <c r="P251" s="22"/>
    </row>
    <row r="252" spans="1:16" s="21" customFormat="1" x14ac:dyDescent="0.2">
      <c r="A252" s="176"/>
      <c r="B252" s="80"/>
      <c r="C252" s="80"/>
      <c r="D252" s="80"/>
      <c r="E252" s="80"/>
      <c r="F252" s="80"/>
      <c r="G252" s="80"/>
      <c r="H252" s="176"/>
      <c r="I252" s="176"/>
      <c r="J252" s="176"/>
      <c r="K252" s="176"/>
      <c r="L252" s="176"/>
      <c r="N252" s="22"/>
      <c r="O252" s="22"/>
      <c r="P252" s="22"/>
    </row>
    <row r="253" spans="1:16" s="21" customFormat="1" x14ac:dyDescent="0.2">
      <c r="A253" s="176"/>
      <c r="B253" s="80"/>
      <c r="C253" s="80"/>
      <c r="D253" s="80"/>
      <c r="E253" s="80"/>
      <c r="F253" s="80"/>
      <c r="G253" s="80"/>
      <c r="H253" s="176"/>
      <c r="I253" s="176"/>
      <c r="J253" s="176"/>
      <c r="K253" s="176"/>
      <c r="L253" s="176"/>
      <c r="N253" s="22"/>
      <c r="O253" s="22"/>
      <c r="P253" s="22"/>
    </row>
    <row r="254" spans="1:16" s="21" customFormat="1" x14ac:dyDescent="0.2">
      <c r="A254" s="176"/>
      <c r="B254" s="80"/>
      <c r="C254" s="80"/>
      <c r="D254" s="80"/>
      <c r="E254" s="80"/>
      <c r="F254" s="80"/>
      <c r="G254" s="80"/>
      <c r="H254" s="176"/>
      <c r="I254" s="176"/>
      <c r="J254" s="176"/>
      <c r="K254" s="176"/>
      <c r="L254" s="176"/>
      <c r="N254" s="22"/>
      <c r="O254" s="22"/>
      <c r="P254" s="22"/>
    </row>
    <row r="255" spans="1:16" s="21" customFormat="1" x14ac:dyDescent="0.2">
      <c r="A255" s="176"/>
      <c r="B255" s="80"/>
      <c r="C255" s="80"/>
      <c r="D255" s="80"/>
      <c r="E255" s="80"/>
      <c r="F255" s="80"/>
      <c r="G255" s="80"/>
      <c r="H255" s="176"/>
      <c r="I255" s="176"/>
      <c r="J255" s="176"/>
      <c r="K255" s="176"/>
      <c r="L255" s="176"/>
      <c r="N255" s="22"/>
      <c r="O255" s="22"/>
      <c r="P255" s="22"/>
    </row>
    <row r="256" spans="1:16" s="21" customFormat="1" x14ac:dyDescent="0.2">
      <c r="A256" s="176"/>
      <c r="B256" s="80"/>
      <c r="C256" s="80"/>
      <c r="D256" s="80"/>
      <c r="E256" s="80"/>
      <c r="F256" s="80"/>
      <c r="G256" s="80"/>
      <c r="H256" s="176"/>
      <c r="I256" s="176"/>
      <c r="J256" s="176"/>
      <c r="K256" s="176"/>
      <c r="L256" s="176"/>
      <c r="N256" s="22"/>
      <c r="O256" s="22"/>
      <c r="P256" s="22"/>
    </row>
    <row r="257" spans="1:16" s="21" customFormat="1" x14ac:dyDescent="0.2">
      <c r="A257" s="176"/>
      <c r="B257" s="80"/>
      <c r="C257" s="80"/>
      <c r="D257" s="80"/>
      <c r="E257" s="80"/>
      <c r="F257" s="80"/>
      <c r="G257" s="80"/>
      <c r="H257" s="176"/>
      <c r="I257" s="176"/>
      <c r="J257" s="176"/>
      <c r="K257" s="176"/>
      <c r="L257" s="176"/>
      <c r="N257" s="22"/>
      <c r="O257" s="22"/>
      <c r="P257" s="22"/>
    </row>
    <row r="258" spans="1:16" s="21" customFormat="1" x14ac:dyDescent="0.2">
      <c r="A258" s="176"/>
      <c r="B258" s="80"/>
      <c r="C258" s="80"/>
      <c r="D258" s="80"/>
      <c r="E258" s="80"/>
      <c r="F258" s="80"/>
      <c r="G258" s="80"/>
      <c r="H258" s="176"/>
      <c r="I258" s="176"/>
      <c r="J258" s="176"/>
      <c r="K258" s="176"/>
      <c r="L258" s="176"/>
      <c r="N258" s="22"/>
      <c r="O258" s="22"/>
      <c r="P258" s="22"/>
    </row>
    <row r="259" spans="1:16" s="21" customFormat="1" x14ac:dyDescent="0.2">
      <c r="A259" s="176"/>
      <c r="B259" s="80"/>
      <c r="C259" s="80"/>
      <c r="D259" s="80"/>
      <c r="E259" s="80"/>
      <c r="F259" s="80"/>
      <c r="G259" s="80"/>
      <c r="H259" s="176"/>
      <c r="I259" s="176"/>
      <c r="J259" s="176"/>
      <c r="K259" s="176"/>
      <c r="L259" s="176"/>
      <c r="N259" s="22"/>
      <c r="O259" s="22"/>
      <c r="P259" s="22"/>
    </row>
    <row r="260" spans="1:16" s="21" customFormat="1" x14ac:dyDescent="0.2">
      <c r="A260" s="176"/>
      <c r="B260" s="80"/>
      <c r="C260" s="80"/>
      <c r="D260" s="80"/>
      <c r="E260" s="80"/>
      <c r="F260" s="80"/>
      <c r="G260" s="80"/>
      <c r="H260" s="176"/>
      <c r="I260" s="176"/>
      <c r="J260" s="176"/>
      <c r="K260" s="176"/>
      <c r="L260" s="176"/>
      <c r="N260" s="22"/>
      <c r="O260" s="22"/>
      <c r="P260" s="22"/>
    </row>
    <row r="261" spans="1:16" s="21" customFormat="1" x14ac:dyDescent="0.2">
      <c r="A261" s="176"/>
      <c r="B261" s="80"/>
      <c r="C261" s="80"/>
      <c r="D261" s="80"/>
      <c r="E261" s="80"/>
      <c r="F261" s="80"/>
      <c r="G261" s="80"/>
      <c r="H261" s="176"/>
      <c r="I261" s="176"/>
      <c r="J261" s="176"/>
      <c r="K261" s="176"/>
      <c r="L261" s="176"/>
      <c r="N261" s="22"/>
      <c r="O261" s="22"/>
      <c r="P261" s="22"/>
    </row>
    <row r="262" spans="1:16" s="21" customFormat="1" x14ac:dyDescent="0.2">
      <c r="A262" s="176"/>
      <c r="B262" s="80"/>
      <c r="C262" s="80"/>
      <c r="D262" s="80"/>
      <c r="E262" s="80"/>
      <c r="F262" s="80"/>
      <c r="G262" s="80"/>
      <c r="H262" s="176"/>
      <c r="I262" s="176"/>
      <c r="J262" s="176"/>
      <c r="K262" s="176"/>
      <c r="L262" s="176"/>
      <c r="N262" s="22"/>
      <c r="O262" s="22"/>
      <c r="P262" s="22"/>
    </row>
    <row r="263" spans="1:16" s="21" customFormat="1" x14ac:dyDescent="0.2">
      <c r="A263" s="176"/>
      <c r="B263" s="80"/>
      <c r="C263" s="80"/>
      <c r="D263" s="80"/>
      <c r="E263" s="80"/>
      <c r="F263" s="80"/>
      <c r="G263" s="80"/>
      <c r="H263" s="176"/>
      <c r="I263" s="176"/>
      <c r="J263" s="176"/>
      <c r="K263" s="176"/>
      <c r="L263" s="176"/>
      <c r="N263" s="22"/>
      <c r="O263" s="22"/>
      <c r="P263" s="22"/>
    </row>
    <row r="264" spans="1:16" s="21" customFormat="1" x14ac:dyDescent="0.2">
      <c r="A264" s="176"/>
      <c r="B264" s="80"/>
      <c r="C264" s="80"/>
      <c r="D264" s="80"/>
      <c r="E264" s="80"/>
      <c r="F264" s="80"/>
      <c r="G264" s="80"/>
      <c r="H264" s="176"/>
      <c r="I264" s="176"/>
      <c r="J264" s="176"/>
      <c r="K264" s="176"/>
      <c r="L264" s="176"/>
      <c r="N264" s="22"/>
      <c r="O264" s="22"/>
      <c r="P264" s="22"/>
    </row>
    <row r="265" spans="1:16" s="21" customFormat="1" x14ac:dyDescent="0.2">
      <c r="A265" s="176"/>
      <c r="B265" s="80"/>
      <c r="C265" s="80"/>
      <c r="D265" s="80"/>
      <c r="E265" s="80"/>
      <c r="F265" s="80"/>
      <c r="G265" s="80"/>
      <c r="H265" s="176"/>
      <c r="I265" s="176"/>
      <c r="J265" s="176"/>
      <c r="K265" s="176"/>
      <c r="L265" s="176"/>
      <c r="N265" s="22"/>
      <c r="O265" s="22"/>
      <c r="P265" s="22"/>
    </row>
    <row r="266" spans="1:16" s="21" customFormat="1" x14ac:dyDescent="0.2">
      <c r="A266" s="176"/>
      <c r="B266" s="80"/>
      <c r="C266" s="80"/>
      <c r="D266" s="80"/>
      <c r="E266" s="80"/>
      <c r="F266" s="80"/>
      <c r="G266" s="80"/>
      <c r="H266" s="176"/>
      <c r="I266" s="176"/>
      <c r="J266" s="176"/>
      <c r="K266" s="176"/>
      <c r="L266" s="176"/>
      <c r="N266" s="22"/>
      <c r="O266" s="22"/>
      <c r="P266" s="22"/>
    </row>
    <row r="267" spans="1:16" s="21" customFormat="1" x14ac:dyDescent="0.2">
      <c r="A267" s="176"/>
      <c r="B267" s="80"/>
      <c r="C267" s="80"/>
      <c r="D267" s="80"/>
      <c r="E267" s="80"/>
      <c r="F267" s="80"/>
      <c r="G267" s="80"/>
      <c r="H267" s="176"/>
      <c r="I267" s="176"/>
      <c r="J267" s="176"/>
      <c r="K267" s="176"/>
      <c r="L267" s="176"/>
      <c r="N267" s="22"/>
      <c r="O267" s="22"/>
      <c r="P267" s="22"/>
    </row>
    <row r="268" spans="1:16" s="21" customFormat="1" x14ac:dyDescent="0.2">
      <c r="A268" s="176"/>
      <c r="B268" s="80"/>
      <c r="C268" s="80"/>
      <c r="D268" s="80"/>
      <c r="E268" s="80"/>
      <c r="F268" s="80"/>
      <c r="G268" s="80"/>
      <c r="H268" s="176"/>
      <c r="I268" s="176"/>
      <c r="J268" s="176"/>
      <c r="K268" s="176"/>
      <c r="L268" s="176"/>
      <c r="N268" s="22"/>
      <c r="O268" s="22"/>
      <c r="P268" s="22"/>
    </row>
    <row r="269" spans="1:16" s="21" customFormat="1" x14ac:dyDescent="0.2">
      <c r="A269" s="176"/>
      <c r="B269" s="80"/>
      <c r="C269" s="80"/>
      <c r="D269" s="80"/>
      <c r="E269" s="80"/>
      <c r="F269" s="80"/>
      <c r="G269" s="80"/>
      <c r="H269" s="176"/>
      <c r="I269" s="176"/>
      <c r="J269" s="176"/>
      <c r="K269" s="176"/>
      <c r="L269" s="176"/>
      <c r="N269" s="22"/>
      <c r="O269" s="22"/>
      <c r="P269" s="22"/>
    </row>
    <row r="270" spans="1:16" s="21" customFormat="1" x14ac:dyDescent="0.2">
      <c r="A270" s="176"/>
      <c r="B270" s="80"/>
      <c r="C270" s="80"/>
      <c r="D270" s="80"/>
      <c r="E270" s="80"/>
      <c r="F270" s="80"/>
      <c r="G270" s="80"/>
      <c r="H270" s="176"/>
      <c r="I270" s="176"/>
      <c r="J270" s="176"/>
      <c r="K270" s="176"/>
      <c r="L270" s="176"/>
      <c r="N270" s="22"/>
      <c r="O270" s="22"/>
      <c r="P270" s="22"/>
    </row>
    <row r="271" spans="1:16" s="21" customFormat="1" x14ac:dyDescent="0.2">
      <c r="A271" s="176"/>
      <c r="B271" s="80"/>
      <c r="C271" s="80"/>
      <c r="D271" s="80"/>
      <c r="E271" s="80"/>
      <c r="F271" s="80"/>
      <c r="G271" s="80"/>
      <c r="H271" s="176"/>
      <c r="I271" s="176"/>
      <c r="J271" s="176"/>
      <c r="K271" s="176"/>
      <c r="L271" s="176"/>
      <c r="N271" s="22"/>
      <c r="O271" s="22"/>
      <c r="P271" s="22"/>
    </row>
    <row r="272" spans="1:16" s="21" customFormat="1" x14ac:dyDescent="0.2">
      <c r="A272" s="176"/>
      <c r="B272" s="80"/>
      <c r="C272" s="80"/>
      <c r="D272" s="80"/>
      <c r="E272" s="80"/>
      <c r="F272" s="80"/>
      <c r="G272" s="80"/>
      <c r="H272" s="176"/>
      <c r="I272" s="176"/>
      <c r="J272" s="176"/>
      <c r="K272" s="176"/>
      <c r="L272" s="176"/>
      <c r="N272" s="22"/>
      <c r="O272" s="22"/>
      <c r="P272" s="22"/>
    </row>
    <row r="273" spans="1:16" s="21" customFormat="1" x14ac:dyDescent="0.2">
      <c r="A273" s="176"/>
      <c r="B273" s="80"/>
      <c r="C273" s="80"/>
      <c r="D273" s="80"/>
      <c r="E273" s="80"/>
      <c r="F273" s="80"/>
      <c r="G273" s="80"/>
      <c r="H273" s="176"/>
      <c r="I273" s="176"/>
      <c r="J273" s="176"/>
      <c r="K273" s="176"/>
      <c r="L273" s="176"/>
      <c r="N273" s="22"/>
      <c r="O273" s="22"/>
      <c r="P273" s="22"/>
    </row>
    <row r="274" spans="1:16" s="21" customFormat="1" x14ac:dyDescent="0.2">
      <c r="A274" s="176"/>
      <c r="B274" s="80"/>
      <c r="C274" s="80"/>
      <c r="D274" s="80"/>
      <c r="E274" s="80"/>
      <c r="F274" s="80"/>
      <c r="G274" s="80"/>
      <c r="H274" s="176"/>
      <c r="I274" s="176"/>
      <c r="J274" s="176"/>
      <c r="K274" s="176"/>
      <c r="L274" s="176"/>
      <c r="N274" s="22"/>
      <c r="O274" s="22"/>
      <c r="P274" s="22"/>
    </row>
    <row r="275" spans="1:16" s="21" customFormat="1" x14ac:dyDescent="0.2">
      <c r="A275" s="176"/>
      <c r="B275" s="80"/>
      <c r="C275" s="80"/>
      <c r="D275" s="80"/>
      <c r="E275" s="80"/>
      <c r="F275" s="80"/>
      <c r="G275" s="80"/>
      <c r="H275" s="176"/>
      <c r="I275" s="176"/>
      <c r="J275" s="176"/>
      <c r="K275" s="176"/>
      <c r="L275" s="176"/>
      <c r="N275" s="22"/>
      <c r="O275" s="22"/>
      <c r="P275" s="22"/>
    </row>
    <row r="276" spans="1:16" s="21" customFormat="1" x14ac:dyDescent="0.2">
      <c r="A276" s="176"/>
      <c r="B276" s="80"/>
      <c r="C276" s="80"/>
      <c r="D276" s="80"/>
      <c r="E276" s="80"/>
      <c r="F276" s="80"/>
      <c r="G276" s="80"/>
      <c r="H276" s="176"/>
      <c r="I276" s="176"/>
      <c r="J276" s="176"/>
      <c r="K276" s="176"/>
      <c r="L276" s="176"/>
      <c r="N276" s="22"/>
      <c r="O276" s="22"/>
      <c r="P276" s="22"/>
    </row>
    <row r="277" spans="1:16" s="21" customFormat="1" x14ac:dyDescent="0.2">
      <c r="A277" s="176"/>
      <c r="B277" s="80"/>
      <c r="C277" s="80"/>
      <c r="D277" s="80"/>
      <c r="E277" s="80"/>
      <c r="F277" s="80"/>
      <c r="G277" s="80"/>
      <c r="H277" s="176"/>
      <c r="I277" s="176"/>
      <c r="J277" s="176"/>
      <c r="K277" s="176"/>
      <c r="L277" s="176"/>
      <c r="N277" s="22"/>
      <c r="O277" s="22"/>
      <c r="P277" s="22"/>
    </row>
    <row r="278" spans="1:16" s="21" customFormat="1" x14ac:dyDescent="0.2">
      <c r="A278" s="176"/>
      <c r="B278" s="80"/>
      <c r="C278" s="80"/>
      <c r="D278" s="80"/>
      <c r="E278" s="80"/>
      <c r="F278" s="80"/>
      <c r="G278" s="80"/>
      <c r="H278" s="176"/>
      <c r="I278" s="176"/>
      <c r="J278" s="176"/>
      <c r="K278" s="176"/>
      <c r="L278" s="176"/>
      <c r="N278" s="22"/>
      <c r="O278" s="22"/>
      <c r="P278" s="22"/>
    </row>
    <row r="279" spans="1:16" s="21" customFormat="1" x14ac:dyDescent="0.2">
      <c r="A279" s="176"/>
      <c r="B279" s="80"/>
      <c r="C279" s="80"/>
      <c r="D279" s="80"/>
      <c r="E279" s="80"/>
      <c r="F279" s="80"/>
      <c r="G279" s="80"/>
      <c r="H279" s="176"/>
      <c r="I279" s="176"/>
      <c r="J279" s="176"/>
      <c r="K279" s="176"/>
      <c r="L279" s="176"/>
      <c r="N279" s="22"/>
      <c r="O279" s="22"/>
      <c r="P279" s="22"/>
    </row>
    <row r="280" spans="1:16" s="21" customFormat="1" x14ac:dyDescent="0.2">
      <c r="A280" s="176"/>
      <c r="B280" s="80"/>
      <c r="C280" s="80"/>
      <c r="D280" s="80"/>
      <c r="E280" s="80"/>
      <c r="F280" s="80"/>
      <c r="G280" s="80"/>
      <c r="H280" s="176"/>
      <c r="I280" s="176"/>
      <c r="J280" s="176"/>
      <c r="K280" s="176"/>
      <c r="L280" s="176"/>
      <c r="N280" s="22"/>
      <c r="O280" s="22"/>
      <c r="P280" s="22"/>
    </row>
    <row r="281" spans="1:16" s="21" customFormat="1" x14ac:dyDescent="0.2">
      <c r="A281" s="176"/>
      <c r="B281" s="80"/>
      <c r="C281" s="80"/>
      <c r="D281" s="80"/>
      <c r="E281" s="80"/>
      <c r="F281" s="80"/>
      <c r="G281" s="80"/>
      <c r="H281" s="176"/>
      <c r="I281" s="176"/>
      <c r="J281" s="176"/>
      <c r="K281" s="176"/>
      <c r="L281" s="176"/>
      <c r="N281" s="22"/>
      <c r="O281" s="22"/>
      <c r="P281" s="22"/>
    </row>
    <row r="282" spans="1:16" s="21" customFormat="1" x14ac:dyDescent="0.2">
      <c r="A282" s="176"/>
      <c r="B282" s="80"/>
      <c r="C282" s="80"/>
      <c r="D282" s="80"/>
      <c r="E282" s="80"/>
      <c r="F282" s="80"/>
      <c r="G282" s="80"/>
      <c r="H282" s="176"/>
      <c r="I282" s="176"/>
      <c r="J282" s="176"/>
      <c r="K282" s="176"/>
      <c r="L282" s="176"/>
      <c r="N282" s="22"/>
      <c r="O282" s="22"/>
      <c r="P282" s="22"/>
    </row>
    <row r="283" spans="1:16" s="21" customFormat="1" x14ac:dyDescent="0.2">
      <c r="A283" s="176"/>
      <c r="B283" s="80"/>
      <c r="C283" s="80"/>
      <c r="D283" s="80"/>
      <c r="E283" s="80"/>
      <c r="F283" s="80"/>
      <c r="G283" s="80"/>
      <c r="H283" s="176"/>
      <c r="I283" s="176"/>
      <c r="J283" s="176"/>
      <c r="K283" s="176"/>
      <c r="L283" s="176"/>
      <c r="N283" s="22"/>
      <c r="O283" s="22"/>
      <c r="P283" s="22"/>
    </row>
    <row r="284" spans="1:16" s="21" customFormat="1" x14ac:dyDescent="0.2">
      <c r="A284" s="176"/>
      <c r="B284" s="80"/>
      <c r="C284" s="80"/>
      <c r="D284" s="80"/>
      <c r="E284" s="80"/>
      <c r="F284" s="80"/>
      <c r="G284" s="80"/>
      <c r="H284" s="176"/>
      <c r="I284" s="176"/>
      <c r="J284" s="176"/>
      <c r="K284" s="176"/>
      <c r="L284" s="176"/>
      <c r="N284" s="22"/>
      <c r="O284" s="22"/>
      <c r="P284" s="22"/>
    </row>
    <row r="285" spans="1:16" s="21" customFormat="1" x14ac:dyDescent="0.2">
      <c r="A285" s="176"/>
      <c r="B285" s="80"/>
      <c r="C285" s="80"/>
      <c r="D285" s="80"/>
      <c r="E285" s="80"/>
      <c r="F285" s="80"/>
      <c r="G285" s="80"/>
      <c r="H285" s="176"/>
      <c r="I285" s="176"/>
      <c r="J285" s="176"/>
      <c r="K285" s="176"/>
      <c r="L285" s="176"/>
      <c r="N285" s="22"/>
      <c r="O285" s="22"/>
      <c r="P285" s="22"/>
    </row>
    <row r="286" spans="1:16" s="21" customFormat="1" x14ac:dyDescent="0.2">
      <c r="A286" s="176"/>
      <c r="B286" s="80"/>
      <c r="C286" s="80"/>
      <c r="D286" s="80"/>
      <c r="E286" s="80"/>
      <c r="F286" s="80"/>
      <c r="G286" s="80"/>
      <c r="H286" s="176"/>
      <c r="I286" s="176"/>
      <c r="J286" s="176"/>
      <c r="K286" s="176"/>
      <c r="L286" s="176"/>
      <c r="N286" s="22"/>
      <c r="O286" s="22"/>
      <c r="P286" s="22"/>
    </row>
    <row r="287" spans="1:16" s="21" customFormat="1" x14ac:dyDescent="0.2">
      <c r="A287" s="176"/>
      <c r="B287" s="80"/>
      <c r="C287" s="80"/>
      <c r="D287" s="80"/>
      <c r="E287" s="80"/>
      <c r="F287" s="80"/>
      <c r="G287" s="80"/>
      <c r="H287" s="176"/>
      <c r="I287" s="176"/>
      <c r="J287" s="176"/>
      <c r="K287" s="176"/>
      <c r="L287" s="176"/>
      <c r="N287" s="22"/>
      <c r="O287" s="22"/>
      <c r="P287" s="22"/>
    </row>
    <row r="288" spans="1:16" s="21" customFormat="1" x14ac:dyDescent="0.2">
      <c r="B288" s="2"/>
      <c r="C288" s="36"/>
      <c r="D288" s="37"/>
      <c r="E288" s="38"/>
      <c r="F288" s="2"/>
      <c r="G288" s="36"/>
      <c r="N288" s="22"/>
      <c r="O288" s="22"/>
      <c r="P288" s="22"/>
    </row>
    <row r="289" spans="2:16" s="21" customFormat="1" x14ac:dyDescent="0.2">
      <c r="B289" s="2"/>
      <c r="C289" s="36"/>
      <c r="D289" s="37"/>
      <c r="E289" s="38"/>
      <c r="F289" s="2"/>
      <c r="G289" s="36"/>
      <c r="N289" s="22"/>
      <c r="O289" s="22"/>
      <c r="P289" s="22"/>
    </row>
    <row r="290" spans="2:16" s="21" customFormat="1" x14ac:dyDescent="0.2">
      <c r="B290" s="2"/>
      <c r="C290" s="36"/>
      <c r="D290" s="37"/>
      <c r="E290" s="38"/>
      <c r="F290" s="2"/>
      <c r="G290" s="36"/>
      <c r="N290" s="22"/>
      <c r="O290" s="22"/>
      <c r="P290" s="22"/>
    </row>
    <row r="291" spans="2:16" s="21" customFormat="1" x14ac:dyDescent="0.2">
      <c r="B291" s="2"/>
      <c r="C291" s="36"/>
      <c r="D291" s="37"/>
      <c r="E291" s="38"/>
      <c r="F291" s="2"/>
      <c r="G291" s="36"/>
      <c r="N291" s="22"/>
      <c r="O291" s="22"/>
      <c r="P291" s="22"/>
    </row>
    <row r="292" spans="2:16" s="21" customFormat="1" x14ac:dyDescent="0.2">
      <c r="B292" s="2"/>
      <c r="C292" s="36"/>
      <c r="D292" s="37"/>
      <c r="E292" s="38"/>
      <c r="F292" s="2"/>
      <c r="G292" s="36"/>
      <c r="N292" s="22"/>
      <c r="O292" s="22"/>
      <c r="P292" s="22"/>
    </row>
    <row r="293" spans="2:16" s="21" customFormat="1" x14ac:dyDescent="0.2">
      <c r="B293" s="2"/>
      <c r="C293" s="36"/>
      <c r="D293" s="37"/>
      <c r="E293" s="38"/>
      <c r="F293" s="2"/>
      <c r="G293" s="36"/>
      <c r="N293" s="22"/>
      <c r="O293" s="22"/>
      <c r="P293" s="22"/>
    </row>
    <row r="294" spans="2:16" s="21" customFormat="1" x14ac:dyDescent="0.2">
      <c r="B294" s="2"/>
      <c r="C294" s="36"/>
      <c r="D294" s="37"/>
      <c r="E294" s="38"/>
      <c r="F294" s="2"/>
      <c r="G294" s="36"/>
      <c r="N294" s="22"/>
      <c r="O294" s="22"/>
      <c r="P294" s="22"/>
    </row>
    <row r="295" spans="2:16" s="21" customFormat="1" x14ac:dyDescent="0.2">
      <c r="B295" s="2"/>
      <c r="C295" s="36"/>
      <c r="D295" s="37"/>
      <c r="E295" s="38"/>
      <c r="F295" s="2"/>
      <c r="G295" s="36"/>
      <c r="N295" s="22"/>
      <c r="O295" s="22"/>
      <c r="P295" s="22"/>
    </row>
    <row r="296" spans="2:16" s="21" customFormat="1" x14ac:dyDescent="0.2">
      <c r="B296" s="2"/>
      <c r="C296" s="36"/>
      <c r="D296" s="37"/>
      <c r="E296" s="38"/>
      <c r="F296" s="2"/>
      <c r="G296" s="36"/>
      <c r="N296" s="22"/>
      <c r="O296" s="22"/>
      <c r="P296" s="22"/>
    </row>
    <row r="297" spans="2:16" s="21" customFormat="1" x14ac:dyDescent="0.2">
      <c r="B297" s="2"/>
      <c r="C297" s="36"/>
      <c r="D297" s="37"/>
      <c r="E297" s="38"/>
      <c r="F297" s="2"/>
      <c r="G297" s="36"/>
      <c r="N297" s="22"/>
      <c r="O297" s="22"/>
      <c r="P297" s="22"/>
    </row>
    <row r="298" spans="2:16" s="21" customFormat="1" x14ac:dyDescent="0.2">
      <c r="B298" s="2"/>
      <c r="C298" s="36"/>
      <c r="D298" s="37"/>
      <c r="E298" s="38"/>
      <c r="F298" s="2"/>
      <c r="G298" s="36"/>
      <c r="N298" s="22"/>
      <c r="O298" s="22"/>
      <c r="P298" s="22"/>
    </row>
    <row r="299" spans="2:16" s="21" customFormat="1" x14ac:dyDescent="0.2">
      <c r="B299" s="2"/>
      <c r="C299" s="36"/>
      <c r="D299" s="37"/>
      <c r="E299" s="38"/>
      <c r="F299" s="2"/>
      <c r="G299" s="36"/>
      <c r="N299" s="22"/>
      <c r="O299" s="22"/>
      <c r="P299" s="22"/>
    </row>
    <row r="300" spans="2:16" s="21" customFormat="1" x14ac:dyDescent="0.2">
      <c r="B300" s="2"/>
      <c r="C300" s="36"/>
      <c r="D300" s="37"/>
      <c r="E300" s="38"/>
      <c r="F300" s="2"/>
      <c r="G300" s="36"/>
      <c r="N300" s="22"/>
      <c r="O300" s="22"/>
      <c r="P300" s="22"/>
    </row>
    <row r="301" spans="2:16" s="21" customFormat="1" x14ac:dyDescent="0.2">
      <c r="B301" s="2"/>
      <c r="C301" s="36"/>
      <c r="D301" s="37"/>
      <c r="E301" s="38"/>
      <c r="F301" s="2"/>
      <c r="G301" s="36"/>
      <c r="N301" s="22"/>
      <c r="O301" s="22"/>
      <c r="P301" s="22"/>
    </row>
    <row r="302" spans="2:16" s="21" customFormat="1" x14ac:dyDescent="0.2">
      <c r="B302" s="2"/>
      <c r="C302" s="36"/>
      <c r="D302" s="37"/>
      <c r="E302" s="38"/>
      <c r="F302" s="2"/>
      <c r="G302" s="36"/>
      <c r="N302" s="22"/>
      <c r="O302" s="22"/>
      <c r="P302" s="22"/>
    </row>
    <row r="303" spans="2:16" s="21" customFormat="1" x14ac:dyDescent="0.2">
      <c r="B303" s="2"/>
      <c r="C303" s="36"/>
      <c r="D303" s="37"/>
      <c r="E303" s="38"/>
      <c r="F303" s="2"/>
      <c r="G303" s="36"/>
      <c r="N303" s="22"/>
      <c r="O303" s="22"/>
      <c r="P303" s="22"/>
    </row>
    <row r="304" spans="2:16" s="21" customFormat="1" x14ac:dyDescent="0.2">
      <c r="B304" s="2"/>
      <c r="C304" s="36"/>
      <c r="D304" s="37"/>
      <c r="E304" s="38"/>
      <c r="F304" s="2"/>
      <c r="G304" s="36"/>
      <c r="N304" s="22"/>
      <c r="O304" s="22"/>
      <c r="P304" s="22"/>
    </row>
    <row r="305" spans="2:16" s="21" customFormat="1" x14ac:dyDescent="0.2">
      <c r="B305" s="2"/>
      <c r="C305" s="36"/>
      <c r="D305" s="37"/>
      <c r="E305" s="38"/>
      <c r="F305" s="2"/>
      <c r="G305" s="36"/>
      <c r="N305" s="22"/>
      <c r="O305" s="22"/>
      <c r="P305" s="22"/>
    </row>
    <row r="306" spans="2:16" s="21" customFormat="1" x14ac:dyDescent="0.2">
      <c r="B306" s="2"/>
      <c r="C306" s="36"/>
      <c r="D306" s="37"/>
      <c r="E306" s="38"/>
      <c r="F306" s="2"/>
      <c r="G306" s="36"/>
      <c r="N306" s="22"/>
      <c r="O306" s="22"/>
      <c r="P306" s="22"/>
    </row>
    <row r="307" spans="2:16" s="21" customFormat="1" x14ac:dyDescent="0.2">
      <c r="B307" s="2"/>
      <c r="C307" s="36"/>
      <c r="D307" s="37"/>
      <c r="E307" s="38"/>
      <c r="F307" s="2"/>
      <c r="G307" s="36"/>
      <c r="N307" s="22"/>
      <c r="O307" s="22"/>
      <c r="P307" s="22"/>
    </row>
    <row r="308" spans="2:16" s="21" customFormat="1" x14ac:dyDescent="0.2">
      <c r="B308" s="2"/>
      <c r="C308" s="36"/>
      <c r="D308" s="37"/>
      <c r="E308" s="38"/>
      <c r="F308" s="2"/>
      <c r="G308" s="36"/>
      <c r="N308" s="22"/>
      <c r="O308" s="22"/>
      <c r="P308" s="22"/>
    </row>
    <row r="309" spans="2:16" s="21" customFormat="1" x14ac:dyDescent="0.2">
      <c r="B309" s="2"/>
      <c r="C309" s="36"/>
      <c r="D309" s="37"/>
      <c r="E309" s="38"/>
      <c r="F309" s="2"/>
      <c r="G309" s="36"/>
      <c r="N309" s="22"/>
      <c r="O309" s="22"/>
      <c r="P309" s="22"/>
    </row>
    <row r="310" spans="2:16" s="21" customFormat="1" x14ac:dyDescent="0.2">
      <c r="B310" s="2"/>
      <c r="C310" s="36"/>
      <c r="D310" s="37"/>
      <c r="E310" s="38"/>
      <c r="F310" s="2"/>
      <c r="G310" s="36"/>
      <c r="N310" s="22"/>
      <c r="O310" s="22"/>
      <c r="P310" s="22"/>
    </row>
    <row r="311" spans="2:16" s="21" customFormat="1" x14ac:dyDescent="0.2">
      <c r="B311" s="2"/>
      <c r="C311" s="36"/>
      <c r="D311" s="37"/>
      <c r="E311" s="38"/>
      <c r="F311" s="2"/>
      <c r="G311" s="36"/>
      <c r="N311" s="22"/>
      <c r="O311" s="22"/>
      <c r="P311" s="22"/>
    </row>
    <row r="312" spans="2:16" s="21" customFormat="1" x14ac:dyDescent="0.2">
      <c r="B312" s="2"/>
      <c r="C312" s="36"/>
      <c r="D312" s="37"/>
      <c r="E312" s="38"/>
      <c r="F312" s="2"/>
      <c r="G312" s="36"/>
      <c r="N312" s="22"/>
      <c r="O312" s="22"/>
      <c r="P312" s="22"/>
    </row>
    <row r="313" spans="2:16" s="21" customFormat="1" x14ac:dyDescent="0.2">
      <c r="B313" s="2"/>
      <c r="C313" s="36"/>
      <c r="D313" s="37"/>
      <c r="E313" s="38"/>
      <c r="F313" s="2"/>
      <c r="G313" s="36"/>
      <c r="N313" s="22"/>
      <c r="O313" s="22"/>
      <c r="P313" s="22"/>
    </row>
    <row r="314" spans="2:16" s="21" customFormat="1" x14ac:dyDescent="0.2">
      <c r="B314" s="2"/>
      <c r="C314" s="36"/>
      <c r="D314" s="37"/>
      <c r="E314" s="38"/>
      <c r="F314" s="2"/>
      <c r="G314" s="36"/>
      <c r="N314" s="22"/>
      <c r="O314" s="22"/>
      <c r="P314" s="22"/>
    </row>
    <row r="315" spans="2:16" s="21" customFormat="1" x14ac:dyDescent="0.2">
      <c r="B315" s="2"/>
      <c r="C315" s="36"/>
      <c r="D315" s="37"/>
      <c r="E315" s="38"/>
      <c r="F315" s="2"/>
      <c r="G315" s="36"/>
      <c r="N315" s="22"/>
      <c r="O315" s="22"/>
      <c r="P315" s="22"/>
    </row>
    <row r="316" spans="2:16" s="21" customFormat="1" x14ac:dyDescent="0.2">
      <c r="B316" s="2"/>
      <c r="C316" s="36"/>
      <c r="D316" s="37"/>
      <c r="E316" s="38"/>
      <c r="F316" s="2"/>
      <c r="G316" s="36"/>
      <c r="N316" s="22"/>
      <c r="O316" s="22"/>
      <c r="P316" s="22"/>
    </row>
    <row r="317" spans="2:16" s="21" customFormat="1" x14ac:dyDescent="0.2">
      <c r="B317" s="2"/>
      <c r="C317" s="36"/>
      <c r="D317" s="37"/>
      <c r="E317" s="38"/>
      <c r="F317" s="2"/>
      <c r="G317" s="36"/>
      <c r="N317" s="22"/>
      <c r="O317" s="22"/>
      <c r="P317" s="22"/>
    </row>
    <row r="318" spans="2:16" s="21" customFormat="1" x14ac:dyDescent="0.2">
      <c r="B318" s="2"/>
      <c r="C318" s="36"/>
      <c r="D318" s="37"/>
      <c r="E318" s="38"/>
      <c r="F318" s="2"/>
      <c r="G318" s="36"/>
      <c r="N318" s="22"/>
      <c r="O318" s="22"/>
      <c r="P318" s="22"/>
    </row>
    <row r="319" spans="2:16" s="21" customFormat="1" x14ac:dyDescent="0.2">
      <c r="B319" s="2"/>
      <c r="C319" s="36"/>
      <c r="D319" s="37"/>
      <c r="E319" s="38"/>
      <c r="F319" s="2"/>
      <c r="G319" s="36"/>
      <c r="N319" s="22"/>
      <c r="O319" s="22"/>
      <c r="P319" s="22"/>
    </row>
    <row r="320" spans="2:16" s="21" customFormat="1" x14ac:dyDescent="0.2">
      <c r="B320" s="2"/>
      <c r="C320" s="36"/>
      <c r="D320" s="37"/>
      <c r="E320" s="38"/>
      <c r="F320" s="2"/>
      <c r="G320" s="36"/>
      <c r="N320" s="22"/>
      <c r="O320" s="22"/>
      <c r="P320" s="22"/>
    </row>
    <row r="321" spans="2:16" s="21" customFormat="1" x14ac:dyDescent="0.2">
      <c r="B321" s="2"/>
      <c r="C321" s="36"/>
      <c r="D321" s="37"/>
      <c r="E321" s="38"/>
      <c r="F321" s="2"/>
      <c r="G321" s="36"/>
      <c r="N321" s="22"/>
      <c r="O321" s="22"/>
      <c r="P321" s="22"/>
    </row>
    <row r="322" spans="2:16" s="21" customFormat="1" x14ac:dyDescent="0.2">
      <c r="B322" s="2"/>
      <c r="C322" s="36"/>
      <c r="D322" s="37"/>
      <c r="E322" s="38"/>
      <c r="F322" s="2"/>
      <c r="G322" s="36"/>
      <c r="N322" s="22"/>
      <c r="O322" s="22"/>
      <c r="P322" s="22"/>
    </row>
    <row r="323" spans="2:16" s="21" customFormat="1" x14ac:dyDescent="0.2">
      <c r="B323" s="2"/>
      <c r="C323" s="36"/>
      <c r="D323" s="37"/>
      <c r="E323" s="38"/>
      <c r="F323" s="2"/>
      <c r="G323" s="36"/>
      <c r="N323" s="22"/>
      <c r="O323" s="22"/>
      <c r="P323" s="22"/>
    </row>
    <row r="324" spans="2:16" s="21" customFormat="1" x14ac:dyDescent="0.2">
      <c r="B324" s="2"/>
      <c r="C324" s="36"/>
      <c r="D324" s="37"/>
      <c r="E324" s="38"/>
      <c r="F324" s="2"/>
      <c r="G324" s="36"/>
      <c r="N324" s="22"/>
      <c r="O324" s="22"/>
      <c r="P324" s="22"/>
    </row>
    <row r="325" spans="2:16" s="21" customFormat="1" x14ac:dyDescent="0.2">
      <c r="B325" s="2"/>
      <c r="C325" s="36"/>
      <c r="D325" s="37"/>
      <c r="E325" s="38"/>
      <c r="F325" s="2"/>
      <c r="G325" s="36"/>
      <c r="N325" s="22"/>
      <c r="O325" s="22"/>
      <c r="P325" s="22"/>
    </row>
    <row r="326" spans="2:16" s="21" customFormat="1" x14ac:dyDescent="0.2">
      <c r="B326" s="2"/>
      <c r="C326" s="36"/>
      <c r="D326" s="37"/>
      <c r="E326" s="38"/>
      <c r="F326" s="2"/>
      <c r="G326" s="36"/>
      <c r="N326" s="22"/>
      <c r="O326" s="22"/>
      <c r="P326" s="22"/>
    </row>
    <row r="327" spans="2:16" s="21" customFormat="1" x14ac:dyDescent="0.2">
      <c r="B327" s="2"/>
      <c r="C327" s="36"/>
      <c r="D327" s="37"/>
      <c r="E327" s="38"/>
      <c r="F327" s="2"/>
      <c r="G327" s="36"/>
      <c r="N327" s="22"/>
      <c r="O327" s="22"/>
      <c r="P327" s="22"/>
    </row>
    <row r="328" spans="2:16" s="21" customFormat="1" x14ac:dyDescent="0.2">
      <c r="B328" s="2"/>
      <c r="C328" s="36"/>
      <c r="D328" s="37"/>
      <c r="E328" s="38"/>
      <c r="F328" s="2"/>
      <c r="G328" s="36"/>
      <c r="N328" s="22"/>
      <c r="O328" s="22"/>
      <c r="P328" s="22"/>
    </row>
    <row r="329" spans="2:16" s="21" customFormat="1" x14ac:dyDescent="0.2">
      <c r="B329" s="2"/>
      <c r="C329" s="36"/>
      <c r="D329" s="37"/>
      <c r="E329" s="38"/>
      <c r="F329" s="2"/>
      <c r="G329" s="36"/>
      <c r="N329" s="22"/>
      <c r="O329" s="22"/>
      <c r="P329" s="22"/>
    </row>
    <row r="330" spans="2:16" s="21" customFormat="1" x14ac:dyDescent="0.2">
      <c r="B330" s="2"/>
      <c r="C330" s="36"/>
      <c r="D330" s="37"/>
      <c r="E330" s="38"/>
      <c r="F330" s="2"/>
      <c r="G330" s="36"/>
      <c r="N330" s="22"/>
      <c r="O330" s="22"/>
      <c r="P330" s="22"/>
    </row>
    <row r="331" spans="2:16" s="21" customFormat="1" x14ac:dyDescent="0.2">
      <c r="B331" s="2"/>
      <c r="C331" s="36"/>
      <c r="D331" s="37"/>
      <c r="E331" s="38"/>
      <c r="F331" s="2"/>
      <c r="G331" s="36"/>
      <c r="N331" s="22"/>
      <c r="O331" s="22"/>
      <c r="P331" s="22"/>
    </row>
    <row r="332" spans="2:16" s="21" customFormat="1" x14ac:dyDescent="0.2">
      <c r="B332" s="2"/>
      <c r="C332" s="36"/>
      <c r="D332" s="37"/>
      <c r="E332" s="38"/>
      <c r="F332" s="2"/>
      <c r="G332" s="36"/>
      <c r="N332" s="22"/>
      <c r="O332" s="22"/>
      <c r="P332" s="22"/>
    </row>
    <row r="333" spans="2:16" s="21" customFormat="1" x14ac:dyDescent="0.2">
      <c r="B333" s="2"/>
      <c r="C333" s="36"/>
      <c r="D333" s="37"/>
      <c r="E333" s="38"/>
      <c r="F333" s="2"/>
      <c r="G333" s="36"/>
      <c r="N333" s="22"/>
      <c r="O333" s="22"/>
      <c r="P333" s="22"/>
    </row>
    <row r="334" spans="2:16" s="21" customFormat="1" x14ac:dyDescent="0.2">
      <c r="B334" s="2"/>
      <c r="C334" s="36"/>
      <c r="D334" s="37"/>
      <c r="E334" s="38"/>
      <c r="F334" s="2"/>
      <c r="G334" s="36"/>
      <c r="N334" s="22"/>
      <c r="O334" s="22"/>
      <c r="P334" s="22"/>
    </row>
    <row r="335" spans="2:16" x14ac:dyDescent="0.2">
      <c r="N335" s="2"/>
      <c r="O335" s="2"/>
      <c r="P335" s="2"/>
    </row>
    <row r="336" spans="2:16" x14ac:dyDescent="0.2">
      <c r="N336" s="2"/>
      <c r="O336" s="2"/>
      <c r="P336" s="2"/>
    </row>
    <row r="337" spans="14:16" x14ac:dyDescent="0.2">
      <c r="N337" s="2"/>
      <c r="O337" s="2"/>
      <c r="P337" s="2"/>
    </row>
    <row r="338" spans="14:16" x14ac:dyDescent="0.2">
      <c r="N338" s="2"/>
      <c r="O338" s="2"/>
      <c r="P338" s="2"/>
    </row>
    <row r="339" spans="14:16" x14ac:dyDescent="0.2">
      <c r="N339" s="2"/>
      <c r="O339" s="2"/>
      <c r="P339" s="2"/>
    </row>
    <row r="340" spans="14:16" x14ac:dyDescent="0.2">
      <c r="N340" s="2"/>
      <c r="O340" s="2"/>
      <c r="P340" s="2"/>
    </row>
    <row r="341" spans="14:16" x14ac:dyDescent="0.2">
      <c r="N341" s="2"/>
      <c r="O341" s="2"/>
      <c r="P341" s="2"/>
    </row>
    <row r="342" spans="14:16" x14ac:dyDescent="0.2">
      <c r="N342" s="2"/>
      <c r="O342" s="2"/>
      <c r="P342" s="2"/>
    </row>
    <row r="343" spans="14:16" x14ac:dyDescent="0.2">
      <c r="N343" s="2"/>
      <c r="O343" s="2"/>
      <c r="P343" s="2"/>
    </row>
    <row r="344" spans="14:16" x14ac:dyDescent="0.2">
      <c r="N344" s="2"/>
      <c r="O344" s="2"/>
      <c r="P344" s="2"/>
    </row>
    <row r="345" spans="14:16" x14ac:dyDescent="0.2">
      <c r="N345" s="2"/>
      <c r="O345" s="2"/>
      <c r="P345" s="2"/>
    </row>
    <row r="346" spans="14:16" x14ac:dyDescent="0.2">
      <c r="N346" s="2"/>
      <c r="O346" s="2"/>
      <c r="P346" s="2"/>
    </row>
    <row r="347" spans="14:16" x14ac:dyDescent="0.2">
      <c r="N347" s="2"/>
      <c r="O347" s="2"/>
      <c r="P347" s="2"/>
    </row>
    <row r="348" spans="14:16" x14ac:dyDescent="0.2">
      <c r="N348" s="2"/>
      <c r="O348" s="2"/>
      <c r="P348" s="2"/>
    </row>
    <row r="349" spans="14:16" x14ac:dyDescent="0.2">
      <c r="N349" s="2"/>
      <c r="O349" s="2"/>
      <c r="P349" s="2"/>
    </row>
    <row r="350" spans="14:16" x14ac:dyDescent="0.2">
      <c r="N350" s="2"/>
      <c r="O350" s="2"/>
      <c r="P350" s="2"/>
    </row>
    <row r="351" spans="14:16" x14ac:dyDescent="0.2">
      <c r="N351" s="2"/>
      <c r="O351" s="2"/>
      <c r="P351" s="2"/>
    </row>
    <row r="352" spans="14:16" x14ac:dyDescent="0.2">
      <c r="N352" s="2"/>
      <c r="O352" s="2"/>
      <c r="P352" s="2"/>
    </row>
    <row r="353" spans="14:16" x14ac:dyDescent="0.2">
      <c r="N353" s="2"/>
      <c r="O353" s="2"/>
      <c r="P353" s="2"/>
    </row>
    <row r="354" spans="14:16" x14ac:dyDescent="0.2">
      <c r="N354" s="2"/>
      <c r="O354" s="2"/>
      <c r="P354" s="2"/>
    </row>
    <row r="355" spans="14:16" x14ac:dyDescent="0.2">
      <c r="N355" s="2"/>
      <c r="O355" s="2"/>
      <c r="P355" s="2"/>
    </row>
    <row r="356" spans="14:16" x14ac:dyDescent="0.2">
      <c r="N356" s="2"/>
      <c r="O356" s="2"/>
      <c r="P356" s="2"/>
    </row>
    <row r="357" spans="14:16" x14ac:dyDescent="0.2">
      <c r="N357" s="2"/>
      <c r="O357" s="2"/>
      <c r="P357" s="2"/>
    </row>
    <row r="358" spans="14:16" x14ac:dyDescent="0.2">
      <c r="N358" s="2"/>
      <c r="O358" s="2"/>
      <c r="P358" s="2"/>
    </row>
    <row r="359" spans="14:16" x14ac:dyDescent="0.2">
      <c r="N359" s="2"/>
      <c r="O359" s="2"/>
      <c r="P359" s="2"/>
    </row>
    <row r="360" spans="14:16" x14ac:dyDescent="0.2">
      <c r="N360" s="2"/>
      <c r="O360" s="2"/>
      <c r="P360" s="2"/>
    </row>
    <row r="361" spans="14:16" x14ac:dyDescent="0.2">
      <c r="N361" s="2"/>
      <c r="O361" s="2"/>
      <c r="P361" s="2"/>
    </row>
    <row r="362" spans="14:16" x14ac:dyDescent="0.2">
      <c r="N362" s="2"/>
      <c r="O362" s="2"/>
      <c r="P362" s="2"/>
    </row>
    <row r="363" spans="14:16" x14ac:dyDescent="0.2">
      <c r="N363" s="2"/>
      <c r="O363" s="2"/>
      <c r="P363" s="2"/>
    </row>
    <row r="364" spans="14:16" x14ac:dyDescent="0.2">
      <c r="N364" s="2"/>
      <c r="O364" s="2"/>
      <c r="P364" s="2"/>
    </row>
    <row r="365" spans="14:16" x14ac:dyDescent="0.2">
      <c r="N365" s="2"/>
      <c r="O365" s="2"/>
      <c r="P365" s="2"/>
    </row>
    <row r="366" spans="14:16" x14ac:dyDescent="0.2">
      <c r="N366" s="2"/>
      <c r="O366" s="2"/>
      <c r="P366" s="2"/>
    </row>
    <row r="367" spans="14:16" x14ac:dyDescent="0.2">
      <c r="N367" s="2"/>
      <c r="O367" s="2"/>
      <c r="P367" s="2"/>
    </row>
    <row r="368" spans="14:16" x14ac:dyDescent="0.2">
      <c r="N368" s="2"/>
      <c r="O368" s="2"/>
      <c r="P368" s="2"/>
    </row>
    <row r="369" spans="14:16" x14ac:dyDescent="0.2">
      <c r="N369" s="2"/>
      <c r="O369" s="2"/>
      <c r="P369" s="2"/>
    </row>
    <row r="370" spans="14:16" x14ac:dyDescent="0.2">
      <c r="N370" s="2"/>
      <c r="O370" s="2"/>
      <c r="P370" s="2"/>
    </row>
    <row r="371" spans="14:16" x14ac:dyDescent="0.2">
      <c r="N371" s="2"/>
      <c r="O371" s="2"/>
      <c r="P371" s="2"/>
    </row>
    <row r="372" spans="14:16" x14ac:dyDescent="0.2">
      <c r="N372" s="2"/>
      <c r="O372" s="2"/>
      <c r="P372" s="2"/>
    </row>
    <row r="373" spans="14:16" x14ac:dyDescent="0.2">
      <c r="N373" s="2"/>
      <c r="O373" s="2"/>
      <c r="P373" s="2"/>
    </row>
    <row r="374" spans="14:16" x14ac:dyDescent="0.2">
      <c r="N374" s="2"/>
      <c r="O374" s="2"/>
      <c r="P374" s="2"/>
    </row>
    <row r="375" spans="14:16" x14ac:dyDescent="0.2">
      <c r="N375" s="2"/>
      <c r="O375" s="2"/>
      <c r="P375" s="2"/>
    </row>
    <row r="376" spans="14:16" x14ac:dyDescent="0.2">
      <c r="N376" s="2"/>
      <c r="O376" s="2"/>
      <c r="P376" s="2"/>
    </row>
    <row r="377" spans="14:16" x14ac:dyDescent="0.2">
      <c r="N377" s="2"/>
      <c r="O377" s="2"/>
      <c r="P377" s="2"/>
    </row>
    <row r="378" spans="14:16" x14ac:dyDescent="0.2">
      <c r="N378" s="2"/>
      <c r="O378" s="2"/>
      <c r="P378" s="2"/>
    </row>
    <row r="379" spans="14:16" x14ac:dyDescent="0.2">
      <c r="N379" s="2"/>
      <c r="O379" s="2"/>
      <c r="P379" s="2"/>
    </row>
    <row r="380" spans="14:16" x14ac:dyDescent="0.2">
      <c r="N380" s="2"/>
      <c r="O380" s="2"/>
      <c r="P380" s="2"/>
    </row>
    <row r="381" spans="14:16" x14ac:dyDescent="0.2">
      <c r="N381" s="2"/>
      <c r="O381" s="2"/>
      <c r="P381" s="2"/>
    </row>
    <row r="382" spans="14:16" x14ac:dyDescent="0.2">
      <c r="N382" s="2"/>
      <c r="O382" s="2"/>
      <c r="P382" s="2"/>
    </row>
    <row r="383" spans="14:16" x14ac:dyDescent="0.2">
      <c r="N383" s="2"/>
      <c r="O383" s="2"/>
      <c r="P383" s="2"/>
    </row>
    <row r="384" spans="14:16" x14ac:dyDescent="0.2">
      <c r="N384" s="2"/>
      <c r="O384" s="2"/>
      <c r="P384" s="2"/>
    </row>
    <row r="385" spans="14:16" x14ac:dyDescent="0.2">
      <c r="N385" s="2"/>
      <c r="O385" s="2"/>
      <c r="P385" s="2"/>
    </row>
    <row r="386" spans="14:16" x14ac:dyDescent="0.2">
      <c r="N386" s="2"/>
      <c r="O386" s="2"/>
      <c r="P386" s="2"/>
    </row>
    <row r="387" spans="14:16" x14ac:dyDescent="0.2">
      <c r="N387" s="2"/>
      <c r="O387" s="2"/>
      <c r="P387" s="2"/>
    </row>
    <row r="388" spans="14:16" x14ac:dyDescent="0.2">
      <c r="N388" s="2"/>
      <c r="O388" s="2"/>
      <c r="P388" s="2"/>
    </row>
    <row r="389" spans="14:16" x14ac:dyDescent="0.2">
      <c r="N389" s="2"/>
      <c r="O389" s="2"/>
      <c r="P389" s="2"/>
    </row>
    <row r="390" spans="14:16" x14ac:dyDescent="0.2">
      <c r="N390" s="2"/>
      <c r="O390" s="2"/>
      <c r="P390" s="2"/>
    </row>
    <row r="391" spans="14:16" x14ac:dyDescent="0.2">
      <c r="N391" s="2"/>
      <c r="O391" s="2"/>
      <c r="P391" s="2"/>
    </row>
    <row r="392" spans="14:16" x14ac:dyDescent="0.2">
      <c r="N392" s="2"/>
      <c r="O392" s="2"/>
      <c r="P392" s="2"/>
    </row>
    <row r="393" spans="14:16" x14ac:dyDescent="0.2">
      <c r="N393" s="2"/>
      <c r="O393" s="2"/>
      <c r="P393" s="2"/>
    </row>
    <row r="394" spans="14:16" x14ac:dyDescent="0.2">
      <c r="N394" s="2"/>
      <c r="O394" s="2"/>
      <c r="P394" s="2"/>
    </row>
    <row r="395" spans="14:16" x14ac:dyDescent="0.2">
      <c r="N395" s="2"/>
      <c r="O395" s="2"/>
      <c r="P395" s="2"/>
    </row>
    <row r="396" spans="14:16" x14ac:dyDescent="0.2">
      <c r="N396" s="2"/>
      <c r="O396" s="2"/>
      <c r="P396" s="2"/>
    </row>
    <row r="397" spans="14:16" x14ac:dyDescent="0.2">
      <c r="N397" s="2"/>
      <c r="O397" s="2"/>
      <c r="P397" s="2"/>
    </row>
    <row r="398" spans="14:16" x14ac:dyDescent="0.2">
      <c r="N398" s="2"/>
      <c r="O398" s="2"/>
      <c r="P398" s="2"/>
    </row>
    <row r="399" spans="14:16" x14ac:dyDescent="0.2">
      <c r="N399" s="2"/>
      <c r="O399" s="2"/>
      <c r="P399" s="2"/>
    </row>
    <row r="400" spans="14:16" x14ac:dyDescent="0.2">
      <c r="N400" s="2"/>
      <c r="O400" s="2"/>
      <c r="P400" s="2"/>
    </row>
    <row r="401" spans="14:16" x14ac:dyDescent="0.2">
      <c r="N401" s="2"/>
      <c r="O401" s="2"/>
      <c r="P401" s="2"/>
    </row>
    <row r="402" spans="14:16" x14ac:dyDescent="0.2">
      <c r="N402" s="2"/>
      <c r="O402" s="2"/>
      <c r="P402" s="2"/>
    </row>
    <row r="403" spans="14:16" x14ac:dyDescent="0.2">
      <c r="N403" s="2"/>
      <c r="O403" s="2"/>
      <c r="P403" s="2"/>
    </row>
    <row r="404" spans="14:16" x14ac:dyDescent="0.2">
      <c r="N404" s="2"/>
      <c r="O404" s="2"/>
      <c r="P404" s="2"/>
    </row>
    <row r="405" spans="14:16" x14ac:dyDescent="0.2">
      <c r="N405" s="2"/>
      <c r="O405" s="2"/>
      <c r="P405" s="2"/>
    </row>
    <row r="406" spans="14:16" x14ac:dyDescent="0.2">
      <c r="N406" s="2"/>
      <c r="O406" s="2"/>
      <c r="P406" s="2"/>
    </row>
    <row r="407" spans="14:16" x14ac:dyDescent="0.2">
      <c r="N407" s="2"/>
      <c r="O407" s="2"/>
      <c r="P407" s="2"/>
    </row>
    <row r="408" spans="14:16" x14ac:dyDescent="0.2">
      <c r="N408" s="2"/>
      <c r="O408" s="2"/>
      <c r="P408" s="2"/>
    </row>
    <row r="409" spans="14:16" x14ac:dyDescent="0.2">
      <c r="N409" s="2"/>
      <c r="O409" s="2"/>
      <c r="P409" s="2"/>
    </row>
    <row r="410" spans="14:16" x14ac:dyDescent="0.2">
      <c r="N410" s="2"/>
      <c r="O410" s="2"/>
      <c r="P410" s="2"/>
    </row>
    <row r="411" spans="14:16" x14ac:dyDescent="0.2">
      <c r="N411" s="2"/>
      <c r="O411" s="2"/>
      <c r="P411" s="2"/>
    </row>
    <row r="412" spans="14:16" x14ac:dyDescent="0.2">
      <c r="N412" s="2"/>
      <c r="O412" s="2"/>
      <c r="P412" s="2"/>
    </row>
    <row r="413" spans="14:16" x14ac:dyDescent="0.2">
      <c r="N413" s="2"/>
      <c r="O413" s="2"/>
      <c r="P413" s="2"/>
    </row>
    <row r="414" spans="14:16" x14ac:dyDescent="0.2">
      <c r="N414" s="2"/>
      <c r="O414" s="2"/>
      <c r="P414" s="2"/>
    </row>
    <row r="415" spans="14:16" x14ac:dyDescent="0.2">
      <c r="N415" s="2"/>
      <c r="O415" s="2"/>
      <c r="P415" s="2"/>
    </row>
    <row r="416" spans="14:16" x14ac:dyDescent="0.2">
      <c r="N416" s="2"/>
      <c r="O416" s="2"/>
      <c r="P416" s="2"/>
    </row>
    <row r="417" spans="14:16" x14ac:dyDescent="0.2">
      <c r="N417" s="2"/>
      <c r="O417" s="2"/>
      <c r="P417" s="2"/>
    </row>
    <row r="418" spans="14:16" x14ac:dyDescent="0.2">
      <c r="N418" s="2"/>
      <c r="O418" s="2"/>
      <c r="P418" s="2"/>
    </row>
    <row r="419" spans="14:16" x14ac:dyDescent="0.2">
      <c r="N419" s="2"/>
      <c r="O419" s="2"/>
      <c r="P419" s="2"/>
    </row>
    <row r="420" spans="14:16" x14ac:dyDescent="0.2">
      <c r="N420" s="2"/>
      <c r="O420" s="2"/>
      <c r="P420" s="2"/>
    </row>
    <row r="421" spans="14:16" x14ac:dyDescent="0.2">
      <c r="N421" s="2"/>
      <c r="O421" s="2"/>
      <c r="P421" s="2"/>
    </row>
    <row r="422" spans="14:16" x14ac:dyDescent="0.2">
      <c r="N422" s="2"/>
      <c r="O422" s="2"/>
      <c r="P422" s="2"/>
    </row>
    <row r="423" spans="14:16" x14ac:dyDescent="0.2">
      <c r="N423" s="2"/>
      <c r="O423" s="2"/>
      <c r="P423" s="2"/>
    </row>
    <row r="424" spans="14:16" x14ac:dyDescent="0.2">
      <c r="N424" s="2"/>
      <c r="O424" s="2"/>
      <c r="P424" s="2"/>
    </row>
    <row r="425" spans="14:16" x14ac:dyDescent="0.2">
      <c r="N425" s="2"/>
      <c r="O425" s="2"/>
      <c r="P425" s="2"/>
    </row>
    <row r="426" spans="14:16" x14ac:dyDescent="0.2">
      <c r="N426" s="2"/>
      <c r="O426" s="2"/>
      <c r="P426" s="2"/>
    </row>
    <row r="427" spans="14:16" x14ac:dyDescent="0.2">
      <c r="N427" s="2"/>
      <c r="O427" s="2"/>
      <c r="P427" s="2"/>
    </row>
    <row r="428" spans="14:16" x14ac:dyDescent="0.2">
      <c r="N428" s="2"/>
      <c r="O428" s="2"/>
      <c r="P428" s="2"/>
    </row>
    <row r="429" spans="14:16" x14ac:dyDescent="0.2">
      <c r="N429" s="2"/>
      <c r="O429" s="2"/>
      <c r="P429" s="2"/>
    </row>
    <row r="430" spans="14:16" x14ac:dyDescent="0.2">
      <c r="N430" s="2"/>
      <c r="O430" s="2"/>
      <c r="P430" s="2"/>
    </row>
    <row r="431" spans="14:16" x14ac:dyDescent="0.2">
      <c r="N431" s="2"/>
      <c r="O431" s="2"/>
      <c r="P431" s="2"/>
    </row>
    <row r="432" spans="14:16" x14ac:dyDescent="0.2">
      <c r="N432" s="2"/>
      <c r="O432" s="2"/>
      <c r="P432" s="2"/>
    </row>
    <row r="433" spans="14:16" x14ac:dyDescent="0.2">
      <c r="N433" s="2"/>
      <c r="O433" s="2"/>
      <c r="P433" s="2"/>
    </row>
    <row r="434" spans="14:16" x14ac:dyDescent="0.2">
      <c r="N434" s="2"/>
      <c r="O434" s="2"/>
      <c r="P434" s="2"/>
    </row>
    <row r="435" spans="14:16" x14ac:dyDescent="0.2">
      <c r="N435" s="2"/>
      <c r="O435" s="2"/>
      <c r="P435" s="2"/>
    </row>
    <row r="436" spans="14:16" x14ac:dyDescent="0.2">
      <c r="N436" s="2"/>
      <c r="O436" s="2"/>
      <c r="P436" s="2"/>
    </row>
    <row r="437" spans="14:16" x14ac:dyDescent="0.2">
      <c r="N437" s="2"/>
      <c r="O437" s="2"/>
      <c r="P437" s="2"/>
    </row>
    <row r="438" spans="14:16" x14ac:dyDescent="0.2">
      <c r="N438" s="2"/>
      <c r="O438" s="2"/>
      <c r="P438" s="2"/>
    </row>
    <row r="439" spans="14:16" x14ac:dyDescent="0.2">
      <c r="N439" s="2"/>
      <c r="O439" s="2"/>
      <c r="P439" s="2"/>
    </row>
    <row r="440" spans="14:16" x14ac:dyDescent="0.2">
      <c r="N440" s="2"/>
      <c r="O440" s="2"/>
      <c r="P440" s="2"/>
    </row>
    <row r="441" spans="14:16" x14ac:dyDescent="0.2">
      <c r="N441" s="2"/>
      <c r="O441" s="2"/>
      <c r="P441" s="2"/>
    </row>
    <row r="442" spans="14:16" x14ac:dyDescent="0.2">
      <c r="N442" s="2"/>
      <c r="O442" s="2"/>
      <c r="P442" s="2"/>
    </row>
    <row r="443" spans="14:16" x14ac:dyDescent="0.2">
      <c r="N443" s="2"/>
      <c r="O443" s="2"/>
      <c r="P443" s="2"/>
    </row>
    <row r="444" spans="14:16" x14ac:dyDescent="0.2">
      <c r="N444" s="2"/>
      <c r="O444" s="2"/>
      <c r="P444" s="2"/>
    </row>
    <row r="445" spans="14:16" x14ac:dyDescent="0.2">
      <c r="N445" s="2"/>
      <c r="O445" s="2"/>
      <c r="P445" s="2"/>
    </row>
    <row r="446" spans="14:16" x14ac:dyDescent="0.2">
      <c r="N446" s="2"/>
      <c r="O446" s="2"/>
      <c r="P446" s="2"/>
    </row>
    <row r="447" spans="14:16" x14ac:dyDescent="0.2">
      <c r="N447" s="2"/>
      <c r="O447" s="2"/>
      <c r="P447" s="2"/>
    </row>
    <row r="448" spans="14:16" x14ac:dyDescent="0.2">
      <c r="N448" s="2"/>
      <c r="O448" s="2"/>
      <c r="P448" s="2"/>
    </row>
    <row r="449" spans="14:16" x14ac:dyDescent="0.2">
      <c r="N449" s="2"/>
      <c r="O449" s="2"/>
      <c r="P449" s="2"/>
    </row>
    <row r="450" spans="14:16" x14ac:dyDescent="0.2">
      <c r="N450" s="2"/>
      <c r="O450" s="2"/>
      <c r="P450" s="2"/>
    </row>
    <row r="451" spans="14:16" x14ac:dyDescent="0.2">
      <c r="N451" s="2"/>
      <c r="O451" s="2"/>
      <c r="P451" s="2"/>
    </row>
    <row r="452" spans="14:16" x14ac:dyDescent="0.2">
      <c r="N452" s="2"/>
      <c r="O452" s="2"/>
      <c r="P452" s="2"/>
    </row>
    <row r="453" spans="14:16" x14ac:dyDescent="0.2">
      <c r="N453" s="2"/>
      <c r="O453" s="2"/>
      <c r="P453" s="2"/>
    </row>
    <row r="454" spans="14:16" x14ac:dyDescent="0.2">
      <c r="N454" s="2"/>
      <c r="O454" s="2"/>
      <c r="P454" s="2"/>
    </row>
    <row r="455" spans="14:16" x14ac:dyDescent="0.2">
      <c r="N455" s="2"/>
      <c r="O455" s="2"/>
      <c r="P455" s="2"/>
    </row>
    <row r="456" spans="14:16" x14ac:dyDescent="0.2">
      <c r="N456" s="2"/>
      <c r="O456" s="2"/>
      <c r="P456" s="2"/>
    </row>
    <row r="457" spans="14:16" x14ac:dyDescent="0.2">
      <c r="N457" s="2"/>
      <c r="O457" s="2"/>
      <c r="P457" s="2"/>
    </row>
    <row r="458" spans="14:16" x14ac:dyDescent="0.2">
      <c r="N458" s="2"/>
      <c r="O458" s="2"/>
      <c r="P458" s="2"/>
    </row>
    <row r="459" spans="14:16" x14ac:dyDescent="0.2">
      <c r="N459" s="2"/>
      <c r="O459" s="2"/>
      <c r="P459" s="2"/>
    </row>
    <row r="460" spans="14:16" x14ac:dyDescent="0.2">
      <c r="N460" s="2"/>
      <c r="O460" s="2"/>
      <c r="P460" s="2"/>
    </row>
    <row r="461" spans="14:16" x14ac:dyDescent="0.2">
      <c r="N461" s="2"/>
      <c r="O461" s="2"/>
      <c r="P461" s="2"/>
    </row>
    <row r="462" spans="14:16" x14ac:dyDescent="0.2">
      <c r="N462" s="2"/>
      <c r="O462" s="2"/>
      <c r="P462" s="2"/>
    </row>
    <row r="463" spans="14:16" x14ac:dyDescent="0.2">
      <c r="N463" s="2"/>
      <c r="O463" s="2"/>
      <c r="P463" s="2"/>
    </row>
    <row r="464" spans="14:16" x14ac:dyDescent="0.2">
      <c r="N464" s="2"/>
      <c r="O464" s="2"/>
      <c r="P464" s="2"/>
    </row>
    <row r="465" spans="14:16" x14ac:dyDescent="0.2">
      <c r="N465" s="2"/>
      <c r="O465" s="2"/>
      <c r="P465" s="2"/>
    </row>
    <row r="466" spans="14:16" x14ac:dyDescent="0.2">
      <c r="N466" s="2"/>
      <c r="O466" s="2"/>
      <c r="P466" s="2"/>
    </row>
    <row r="467" spans="14:16" x14ac:dyDescent="0.2">
      <c r="N467" s="2"/>
      <c r="O467" s="2"/>
      <c r="P467" s="2"/>
    </row>
    <row r="468" spans="14:16" x14ac:dyDescent="0.2">
      <c r="N468" s="2"/>
      <c r="O468" s="2"/>
      <c r="P468" s="2"/>
    </row>
    <row r="469" spans="14:16" x14ac:dyDescent="0.2">
      <c r="N469" s="2"/>
      <c r="O469" s="2"/>
      <c r="P469" s="2"/>
    </row>
    <row r="470" spans="14:16" x14ac:dyDescent="0.2">
      <c r="N470" s="2"/>
      <c r="O470" s="2"/>
      <c r="P470" s="2"/>
    </row>
    <row r="471" spans="14:16" x14ac:dyDescent="0.2">
      <c r="N471" s="2"/>
      <c r="O471" s="2"/>
      <c r="P471" s="2"/>
    </row>
    <row r="472" spans="14:16" x14ac:dyDescent="0.2">
      <c r="N472" s="2"/>
      <c r="O472" s="2"/>
      <c r="P472" s="2"/>
    </row>
    <row r="473" spans="14:16" x14ac:dyDescent="0.2">
      <c r="N473" s="2"/>
      <c r="O473" s="2"/>
      <c r="P473" s="2"/>
    </row>
    <row r="474" spans="14:16" x14ac:dyDescent="0.2">
      <c r="N474" s="2"/>
      <c r="O474" s="2"/>
      <c r="P474" s="2"/>
    </row>
    <row r="475" spans="14:16" x14ac:dyDescent="0.2">
      <c r="N475" s="2"/>
      <c r="O475" s="2"/>
      <c r="P475" s="2"/>
    </row>
    <row r="476" spans="14:16" x14ac:dyDescent="0.2">
      <c r="N476" s="2"/>
      <c r="O476" s="2"/>
      <c r="P476" s="2"/>
    </row>
    <row r="477" spans="14:16" x14ac:dyDescent="0.2">
      <c r="N477" s="2"/>
      <c r="O477" s="2"/>
      <c r="P477" s="2"/>
    </row>
    <row r="478" spans="14:16" x14ac:dyDescent="0.2">
      <c r="N478" s="2"/>
      <c r="O478" s="2"/>
      <c r="P478" s="2"/>
    </row>
    <row r="479" spans="14:16" x14ac:dyDescent="0.2">
      <c r="N479" s="2"/>
      <c r="O479" s="2"/>
      <c r="P479" s="2"/>
    </row>
    <row r="480" spans="14:16" x14ac:dyDescent="0.2">
      <c r="N480" s="2"/>
      <c r="O480" s="2"/>
      <c r="P480" s="2"/>
    </row>
    <row r="481" spans="14:16" x14ac:dyDescent="0.2">
      <c r="N481" s="2"/>
      <c r="O481" s="2"/>
      <c r="P481" s="2"/>
    </row>
    <row r="482" spans="14:16" x14ac:dyDescent="0.2">
      <c r="N482" s="2"/>
      <c r="O482" s="2"/>
      <c r="P482" s="2"/>
    </row>
    <row r="483" spans="14:16" x14ac:dyDescent="0.2">
      <c r="N483" s="2"/>
      <c r="O483" s="2"/>
      <c r="P483" s="2"/>
    </row>
    <row r="484" spans="14:16" x14ac:dyDescent="0.2">
      <c r="N484" s="2"/>
      <c r="O484" s="2"/>
      <c r="P484" s="2"/>
    </row>
    <row r="485" spans="14:16" x14ac:dyDescent="0.2">
      <c r="N485" s="2"/>
      <c r="O485" s="2"/>
      <c r="P485" s="2"/>
    </row>
    <row r="486" spans="14:16" x14ac:dyDescent="0.2">
      <c r="N486" s="2"/>
      <c r="O486" s="2"/>
      <c r="P486" s="2"/>
    </row>
    <row r="487" spans="14:16" x14ac:dyDescent="0.2">
      <c r="N487" s="2"/>
      <c r="O487" s="2"/>
      <c r="P487" s="2"/>
    </row>
    <row r="488" spans="14:16" x14ac:dyDescent="0.2">
      <c r="N488" s="2"/>
      <c r="O488" s="2"/>
      <c r="P488" s="2"/>
    </row>
    <row r="489" spans="14:16" x14ac:dyDescent="0.2">
      <c r="N489" s="2"/>
      <c r="O489" s="2"/>
      <c r="P489" s="2"/>
    </row>
    <row r="490" spans="14:16" x14ac:dyDescent="0.2">
      <c r="N490" s="2"/>
      <c r="O490" s="2"/>
      <c r="P490" s="2"/>
    </row>
    <row r="491" spans="14:16" x14ac:dyDescent="0.2">
      <c r="N491" s="2"/>
      <c r="O491" s="2"/>
      <c r="P491" s="2"/>
    </row>
    <row r="492" spans="14:16" x14ac:dyDescent="0.2">
      <c r="N492" s="2"/>
      <c r="O492" s="2"/>
      <c r="P492" s="2"/>
    </row>
    <row r="493" spans="14:16" x14ac:dyDescent="0.2">
      <c r="N493" s="2"/>
      <c r="O493" s="2"/>
      <c r="P493" s="2"/>
    </row>
    <row r="494" spans="14:16" x14ac:dyDescent="0.2">
      <c r="N494" s="2"/>
      <c r="O494" s="2"/>
      <c r="P494" s="2"/>
    </row>
    <row r="495" spans="14:16" x14ac:dyDescent="0.2">
      <c r="N495" s="2"/>
      <c r="O495" s="2"/>
      <c r="P495" s="2"/>
    </row>
    <row r="496" spans="14:16" x14ac:dyDescent="0.2">
      <c r="N496" s="2"/>
      <c r="O496" s="2"/>
      <c r="P496" s="2"/>
    </row>
    <row r="497" spans="14:16" x14ac:dyDescent="0.2">
      <c r="N497" s="2"/>
      <c r="O497" s="2"/>
      <c r="P497" s="2"/>
    </row>
    <row r="498" spans="14:16" x14ac:dyDescent="0.2">
      <c r="N498" s="2"/>
      <c r="O498" s="2"/>
      <c r="P498" s="2"/>
    </row>
    <row r="499" spans="14:16" x14ac:dyDescent="0.2">
      <c r="N499" s="2"/>
      <c r="O499" s="2"/>
      <c r="P499" s="2"/>
    </row>
    <row r="500" spans="14:16" x14ac:dyDescent="0.2">
      <c r="N500" s="2"/>
      <c r="O500" s="2"/>
      <c r="P500" s="2"/>
    </row>
    <row r="501" spans="14:16" x14ac:dyDescent="0.2">
      <c r="N501" s="2"/>
      <c r="O501" s="2"/>
      <c r="P501" s="2"/>
    </row>
    <row r="502" spans="14:16" x14ac:dyDescent="0.2">
      <c r="N502" s="2"/>
      <c r="O502" s="2"/>
      <c r="P502" s="2"/>
    </row>
    <row r="503" spans="14:16" x14ac:dyDescent="0.2">
      <c r="N503" s="2"/>
      <c r="O503" s="2"/>
      <c r="P503" s="2"/>
    </row>
    <row r="504" spans="14:16" x14ac:dyDescent="0.2">
      <c r="N504" s="2"/>
      <c r="O504" s="2"/>
      <c r="P504" s="2"/>
    </row>
    <row r="505" spans="14:16" x14ac:dyDescent="0.2">
      <c r="N505" s="2"/>
      <c r="O505" s="2"/>
      <c r="P505" s="2"/>
    </row>
    <row r="506" spans="14:16" x14ac:dyDescent="0.2">
      <c r="N506" s="2"/>
      <c r="O506" s="2"/>
      <c r="P506" s="2"/>
    </row>
    <row r="507" spans="14:16" x14ac:dyDescent="0.2">
      <c r="N507" s="2"/>
      <c r="O507" s="2"/>
      <c r="P507" s="2"/>
    </row>
    <row r="508" spans="14:16" x14ac:dyDescent="0.2">
      <c r="N508" s="2"/>
      <c r="O508" s="2"/>
      <c r="P508" s="2"/>
    </row>
    <row r="509" spans="14:16" x14ac:dyDescent="0.2">
      <c r="N509" s="2"/>
      <c r="O509" s="2"/>
      <c r="P509" s="2"/>
    </row>
    <row r="510" spans="14:16" x14ac:dyDescent="0.2">
      <c r="N510" s="2"/>
      <c r="O510" s="2"/>
      <c r="P510" s="2"/>
    </row>
    <row r="511" spans="14:16" x14ac:dyDescent="0.2">
      <c r="N511" s="2"/>
      <c r="O511" s="2"/>
      <c r="P511" s="2"/>
    </row>
    <row r="512" spans="14:16" x14ac:dyDescent="0.2">
      <c r="N512" s="2"/>
      <c r="O512" s="2"/>
      <c r="P512" s="2"/>
    </row>
    <row r="513" spans="14:16" x14ac:dyDescent="0.2">
      <c r="N513" s="2"/>
      <c r="O513" s="2"/>
      <c r="P513" s="2"/>
    </row>
    <row r="514" spans="14:16" x14ac:dyDescent="0.2">
      <c r="N514" s="2"/>
      <c r="O514" s="2"/>
      <c r="P514" s="2"/>
    </row>
    <row r="515" spans="14:16" x14ac:dyDescent="0.2">
      <c r="N515" s="2"/>
      <c r="O515" s="2"/>
      <c r="P515" s="2"/>
    </row>
    <row r="516" spans="14:16" x14ac:dyDescent="0.2">
      <c r="N516" s="2"/>
      <c r="O516" s="2"/>
      <c r="P516" s="2"/>
    </row>
    <row r="517" spans="14:16" x14ac:dyDescent="0.2">
      <c r="N517" s="2"/>
      <c r="O517" s="2"/>
      <c r="P517" s="2"/>
    </row>
    <row r="518" spans="14:16" x14ac:dyDescent="0.2">
      <c r="N518" s="2"/>
      <c r="O518" s="2"/>
      <c r="P518" s="2"/>
    </row>
    <row r="519" spans="14:16" x14ac:dyDescent="0.2">
      <c r="N519" s="2"/>
      <c r="O519" s="2"/>
      <c r="P519" s="2"/>
    </row>
    <row r="520" spans="14:16" x14ac:dyDescent="0.2">
      <c r="N520" s="2"/>
      <c r="O520" s="2"/>
      <c r="P520" s="2"/>
    </row>
    <row r="521" spans="14:16" x14ac:dyDescent="0.2">
      <c r="N521" s="2"/>
      <c r="O521" s="2"/>
      <c r="P521" s="2"/>
    </row>
    <row r="522" spans="14:16" x14ac:dyDescent="0.2">
      <c r="N522" s="2"/>
      <c r="O522" s="2"/>
      <c r="P522" s="2"/>
    </row>
    <row r="523" spans="14:16" x14ac:dyDescent="0.2">
      <c r="N523" s="2"/>
      <c r="O523" s="2"/>
      <c r="P523" s="2"/>
    </row>
    <row r="524" spans="14:16" x14ac:dyDescent="0.2">
      <c r="N524" s="2"/>
      <c r="O524" s="2"/>
      <c r="P524" s="2"/>
    </row>
    <row r="525" spans="14:16" x14ac:dyDescent="0.2">
      <c r="N525" s="2"/>
      <c r="O525" s="2"/>
      <c r="P525" s="2"/>
    </row>
    <row r="526" spans="14:16" x14ac:dyDescent="0.2">
      <c r="N526" s="2"/>
      <c r="O526" s="2"/>
      <c r="P526" s="2"/>
    </row>
    <row r="527" spans="14:16" x14ac:dyDescent="0.2">
      <c r="N527" s="2"/>
      <c r="O527" s="2"/>
      <c r="P527" s="2"/>
    </row>
    <row r="528" spans="14:16" x14ac:dyDescent="0.2">
      <c r="N528" s="2"/>
      <c r="O528" s="2"/>
      <c r="P528" s="2"/>
    </row>
    <row r="529" spans="14:16" x14ac:dyDescent="0.2">
      <c r="N529" s="2"/>
      <c r="O529" s="2"/>
      <c r="P529" s="2"/>
    </row>
    <row r="530" spans="14:16" x14ac:dyDescent="0.2">
      <c r="N530" s="2"/>
      <c r="O530" s="2"/>
      <c r="P530" s="2"/>
    </row>
    <row r="531" spans="14:16" x14ac:dyDescent="0.2">
      <c r="N531" s="2"/>
      <c r="O531" s="2"/>
      <c r="P531" s="2"/>
    </row>
    <row r="532" spans="14:16" x14ac:dyDescent="0.2">
      <c r="N532" s="2"/>
      <c r="O532" s="2"/>
      <c r="P532" s="2"/>
    </row>
    <row r="533" spans="14:16" x14ac:dyDescent="0.2">
      <c r="N533" s="2"/>
      <c r="O533" s="2"/>
      <c r="P533" s="2"/>
    </row>
    <row r="534" spans="14:16" x14ac:dyDescent="0.2">
      <c r="N534" s="2"/>
      <c r="O534" s="2"/>
      <c r="P534" s="2"/>
    </row>
    <row r="535" spans="14:16" x14ac:dyDescent="0.2">
      <c r="N535" s="2"/>
      <c r="O535" s="2"/>
      <c r="P535" s="2"/>
    </row>
    <row r="536" spans="14:16" x14ac:dyDescent="0.2">
      <c r="N536" s="2"/>
      <c r="O536" s="2"/>
      <c r="P536" s="2"/>
    </row>
    <row r="537" spans="14:16" x14ac:dyDescent="0.2">
      <c r="N537" s="2"/>
      <c r="O537" s="2"/>
      <c r="P537" s="2"/>
    </row>
    <row r="538" spans="14:16" x14ac:dyDescent="0.2">
      <c r="N538" s="2"/>
      <c r="O538" s="2"/>
      <c r="P538" s="2"/>
    </row>
    <row r="539" spans="14:16" x14ac:dyDescent="0.2">
      <c r="N539" s="2"/>
      <c r="O539" s="2"/>
      <c r="P539" s="2"/>
    </row>
    <row r="540" spans="14:16" x14ac:dyDescent="0.2">
      <c r="N540" s="2"/>
      <c r="O540" s="2"/>
      <c r="P540" s="2"/>
    </row>
    <row r="541" spans="14:16" x14ac:dyDescent="0.2">
      <c r="N541" s="2"/>
      <c r="O541" s="2"/>
      <c r="P541" s="2"/>
    </row>
    <row r="542" spans="14:16" x14ac:dyDescent="0.2">
      <c r="N542" s="2"/>
      <c r="O542" s="2"/>
      <c r="P542" s="2"/>
    </row>
    <row r="543" spans="14:16" x14ac:dyDescent="0.2">
      <c r="N543" s="2"/>
      <c r="O543" s="2"/>
      <c r="P543" s="2"/>
    </row>
    <row r="544" spans="14:16" x14ac:dyDescent="0.2">
      <c r="N544" s="2"/>
      <c r="O544" s="2"/>
      <c r="P544" s="2"/>
    </row>
    <row r="545" spans="14:16" x14ac:dyDescent="0.2">
      <c r="N545" s="2"/>
      <c r="O545" s="2"/>
      <c r="P545" s="2"/>
    </row>
    <row r="546" spans="14:16" x14ac:dyDescent="0.2">
      <c r="N546" s="2"/>
      <c r="O546" s="2"/>
      <c r="P546" s="2"/>
    </row>
    <row r="547" spans="14:16" x14ac:dyDescent="0.2">
      <c r="N547" s="2"/>
      <c r="O547" s="2"/>
      <c r="P547" s="2"/>
    </row>
    <row r="548" spans="14:16" x14ac:dyDescent="0.2">
      <c r="N548" s="2"/>
      <c r="O548" s="2"/>
      <c r="P548" s="2"/>
    </row>
    <row r="549" spans="14:16" x14ac:dyDescent="0.2">
      <c r="N549" s="2"/>
      <c r="O549" s="2"/>
      <c r="P549" s="2"/>
    </row>
    <row r="550" spans="14:16" x14ac:dyDescent="0.2">
      <c r="N550" s="2"/>
      <c r="O550" s="2"/>
      <c r="P550" s="2"/>
    </row>
    <row r="551" spans="14:16" x14ac:dyDescent="0.2">
      <c r="N551" s="2"/>
      <c r="O551" s="2"/>
      <c r="P551" s="2"/>
    </row>
    <row r="552" spans="14:16" x14ac:dyDescent="0.2">
      <c r="N552" s="2"/>
      <c r="O552" s="2"/>
      <c r="P552" s="2"/>
    </row>
    <row r="553" spans="14:16" x14ac:dyDescent="0.2">
      <c r="N553" s="2"/>
      <c r="O553" s="2"/>
      <c r="P553" s="2"/>
    </row>
    <row r="554" spans="14:16" x14ac:dyDescent="0.2">
      <c r="N554" s="2"/>
      <c r="O554" s="2"/>
      <c r="P554" s="2"/>
    </row>
    <row r="555" spans="14:16" x14ac:dyDescent="0.2">
      <c r="N555" s="2"/>
      <c r="O555" s="2"/>
      <c r="P555" s="2"/>
    </row>
    <row r="556" spans="14:16" x14ac:dyDescent="0.2">
      <c r="N556" s="2"/>
      <c r="O556" s="2"/>
      <c r="P556" s="2"/>
    </row>
    <row r="557" spans="14:16" x14ac:dyDescent="0.2">
      <c r="N557" s="2"/>
      <c r="O557" s="2"/>
      <c r="P557" s="2"/>
    </row>
    <row r="558" spans="14:16" x14ac:dyDescent="0.2">
      <c r="N558" s="2"/>
      <c r="O558" s="2"/>
      <c r="P558" s="2"/>
    </row>
    <row r="559" spans="14:16" x14ac:dyDescent="0.2">
      <c r="N559" s="2"/>
      <c r="O559" s="2"/>
      <c r="P559" s="2"/>
    </row>
    <row r="560" spans="14:16" x14ac:dyDescent="0.2">
      <c r="N560" s="2"/>
      <c r="O560" s="2"/>
      <c r="P560" s="2"/>
    </row>
    <row r="561" spans="14:16" x14ac:dyDescent="0.2">
      <c r="N561" s="2"/>
      <c r="O561" s="2"/>
      <c r="P561" s="2"/>
    </row>
    <row r="562" spans="14:16" x14ac:dyDescent="0.2">
      <c r="N562" s="2"/>
      <c r="O562" s="2"/>
      <c r="P562" s="2"/>
    </row>
    <row r="563" spans="14:16" x14ac:dyDescent="0.2">
      <c r="N563" s="2"/>
      <c r="O563" s="2"/>
      <c r="P563" s="2"/>
    </row>
    <row r="564" spans="14:16" x14ac:dyDescent="0.2">
      <c r="N564" s="2"/>
      <c r="O564" s="2"/>
      <c r="P564" s="2"/>
    </row>
    <row r="565" spans="14:16" x14ac:dyDescent="0.2">
      <c r="N565" s="2"/>
      <c r="O565" s="2"/>
      <c r="P565" s="2"/>
    </row>
    <row r="566" spans="14:16" x14ac:dyDescent="0.2">
      <c r="N566" s="2"/>
      <c r="O566" s="2"/>
      <c r="P566" s="2"/>
    </row>
    <row r="567" spans="14:16" x14ac:dyDescent="0.2">
      <c r="N567" s="2"/>
      <c r="O567" s="2"/>
      <c r="P567" s="2"/>
    </row>
    <row r="568" spans="14:16" x14ac:dyDescent="0.2">
      <c r="N568" s="2"/>
      <c r="O568" s="2"/>
      <c r="P568" s="2"/>
    </row>
    <row r="569" spans="14:16" x14ac:dyDescent="0.2">
      <c r="N569" s="2"/>
      <c r="O569" s="2"/>
      <c r="P569" s="2"/>
    </row>
    <row r="570" spans="14:16" x14ac:dyDescent="0.2">
      <c r="N570" s="2"/>
      <c r="O570" s="2"/>
      <c r="P570" s="2"/>
    </row>
    <row r="571" spans="14:16" x14ac:dyDescent="0.2">
      <c r="N571" s="2"/>
      <c r="O571" s="2"/>
      <c r="P571" s="2"/>
    </row>
    <row r="572" spans="14:16" x14ac:dyDescent="0.2">
      <c r="N572" s="2"/>
      <c r="O572" s="2"/>
      <c r="P572" s="2"/>
    </row>
    <row r="573" spans="14:16" x14ac:dyDescent="0.2">
      <c r="N573" s="2"/>
      <c r="O573" s="2"/>
      <c r="P573" s="2"/>
    </row>
    <row r="574" spans="14:16" x14ac:dyDescent="0.2">
      <c r="N574" s="2"/>
      <c r="O574" s="2"/>
      <c r="P574" s="2"/>
    </row>
    <row r="575" spans="14:16" x14ac:dyDescent="0.2">
      <c r="N575" s="2"/>
      <c r="O575" s="2"/>
      <c r="P575" s="2"/>
    </row>
    <row r="576" spans="14:16" x14ac:dyDescent="0.2">
      <c r="N576" s="2"/>
      <c r="O576" s="2"/>
      <c r="P576" s="2"/>
    </row>
    <row r="577" spans="14:16" x14ac:dyDescent="0.2">
      <c r="N577" s="2"/>
      <c r="O577" s="2"/>
      <c r="P577" s="2"/>
    </row>
    <row r="578" spans="14:16" x14ac:dyDescent="0.2">
      <c r="N578" s="2"/>
      <c r="O578" s="2"/>
      <c r="P578" s="2"/>
    </row>
    <row r="579" spans="14:16" x14ac:dyDescent="0.2">
      <c r="N579" s="2"/>
      <c r="O579" s="2"/>
      <c r="P579" s="2"/>
    </row>
    <row r="580" spans="14:16" x14ac:dyDescent="0.2">
      <c r="N580" s="2"/>
      <c r="O580" s="2"/>
      <c r="P580" s="2"/>
    </row>
    <row r="581" spans="14:16" x14ac:dyDescent="0.2">
      <c r="N581" s="2"/>
      <c r="O581" s="2"/>
      <c r="P581" s="2"/>
    </row>
    <row r="582" spans="14:16" x14ac:dyDescent="0.2">
      <c r="N582" s="2"/>
      <c r="O582" s="2"/>
      <c r="P582" s="2"/>
    </row>
    <row r="583" spans="14:16" x14ac:dyDescent="0.2">
      <c r="N583" s="2"/>
      <c r="O583" s="2"/>
      <c r="P583" s="2"/>
    </row>
    <row r="584" spans="14:16" x14ac:dyDescent="0.2">
      <c r="N584" s="2"/>
      <c r="O584" s="2"/>
      <c r="P584" s="2"/>
    </row>
    <row r="585" spans="14:16" x14ac:dyDescent="0.2">
      <c r="N585" s="2"/>
      <c r="O585" s="2"/>
      <c r="P585" s="2"/>
    </row>
    <row r="586" spans="14:16" x14ac:dyDescent="0.2">
      <c r="N586" s="2"/>
      <c r="O586" s="2"/>
      <c r="P586" s="2"/>
    </row>
    <row r="587" spans="14:16" x14ac:dyDescent="0.2">
      <c r="N587" s="2"/>
      <c r="O587" s="2"/>
      <c r="P587" s="2"/>
    </row>
    <row r="588" spans="14:16" x14ac:dyDescent="0.2">
      <c r="N588" s="2"/>
      <c r="O588" s="2"/>
      <c r="P588" s="2"/>
    </row>
    <row r="589" spans="14:16" x14ac:dyDescent="0.2">
      <c r="N589" s="2"/>
      <c r="O589" s="2"/>
      <c r="P589" s="2"/>
    </row>
    <row r="590" spans="14:16" x14ac:dyDescent="0.2">
      <c r="N590" s="2"/>
      <c r="O590" s="2"/>
      <c r="P590" s="2"/>
    </row>
    <row r="591" spans="14:16" x14ac:dyDescent="0.2">
      <c r="N591" s="2"/>
      <c r="O591" s="2"/>
      <c r="P591" s="2"/>
    </row>
    <row r="592" spans="14:16" x14ac:dyDescent="0.2">
      <c r="N592" s="2"/>
      <c r="O592" s="2"/>
      <c r="P592" s="2"/>
    </row>
    <row r="593" spans="14:16" x14ac:dyDescent="0.2">
      <c r="N593" s="2"/>
      <c r="O593" s="2"/>
      <c r="P593" s="2"/>
    </row>
    <row r="594" spans="14:16" x14ac:dyDescent="0.2">
      <c r="N594" s="2"/>
      <c r="O594" s="2"/>
      <c r="P594" s="2"/>
    </row>
    <row r="595" spans="14:16" x14ac:dyDescent="0.2">
      <c r="N595" s="2"/>
      <c r="O595" s="2"/>
      <c r="P595" s="2"/>
    </row>
    <row r="596" spans="14:16" x14ac:dyDescent="0.2">
      <c r="N596" s="2"/>
      <c r="O596" s="2"/>
      <c r="P596" s="2"/>
    </row>
    <row r="597" spans="14:16" x14ac:dyDescent="0.2">
      <c r="N597" s="2"/>
      <c r="O597" s="2"/>
      <c r="P597" s="2"/>
    </row>
    <row r="598" spans="14:16" x14ac:dyDescent="0.2">
      <c r="N598" s="2"/>
      <c r="O598" s="2"/>
      <c r="P598" s="2"/>
    </row>
    <row r="599" spans="14:16" x14ac:dyDescent="0.2">
      <c r="N599" s="2"/>
      <c r="O599" s="2"/>
      <c r="P599" s="2"/>
    </row>
    <row r="600" spans="14:16" x14ac:dyDescent="0.2">
      <c r="N600" s="2"/>
      <c r="O600" s="2"/>
      <c r="P600" s="2"/>
    </row>
    <row r="601" spans="14:16" x14ac:dyDescent="0.2">
      <c r="N601" s="2"/>
      <c r="O601" s="2"/>
      <c r="P601" s="2"/>
    </row>
    <row r="602" spans="14:16" x14ac:dyDescent="0.2">
      <c r="N602" s="2"/>
      <c r="O602" s="2"/>
      <c r="P602" s="2"/>
    </row>
    <row r="603" spans="14:16" x14ac:dyDescent="0.2">
      <c r="N603" s="2"/>
      <c r="O603" s="2"/>
      <c r="P603" s="2"/>
    </row>
    <row r="604" spans="14:16" x14ac:dyDescent="0.2">
      <c r="N604" s="2"/>
      <c r="O604" s="2"/>
      <c r="P604" s="2"/>
    </row>
    <row r="605" spans="14:16" x14ac:dyDescent="0.2">
      <c r="N605" s="2"/>
      <c r="O605" s="2"/>
      <c r="P605" s="2"/>
    </row>
    <row r="606" spans="14:16" x14ac:dyDescent="0.2">
      <c r="N606" s="2"/>
      <c r="O606" s="2"/>
      <c r="P606" s="2"/>
    </row>
    <row r="607" spans="14:16" x14ac:dyDescent="0.2">
      <c r="N607" s="2"/>
      <c r="O607" s="2"/>
      <c r="P607" s="2"/>
    </row>
    <row r="608" spans="14:16" x14ac:dyDescent="0.2">
      <c r="N608" s="2"/>
      <c r="O608" s="2"/>
      <c r="P608" s="2"/>
    </row>
    <row r="609" spans="14:16" x14ac:dyDescent="0.2">
      <c r="N609" s="2"/>
      <c r="O609" s="2"/>
      <c r="P609" s="2"/>
    </row>
    <row r="610" spans="14:16" x14ac:dyDescent="0.2">
      <c r="N610" s="2"/>
      <c r="O610" s="2"/>
      <c r="P610" s="2"/>
    </row>
    <row r="611" spans="14:16" x14ac:dyDescent="0.2">
      <c r="N611" s="2"/>
      <c r="O611" s="2"/>
      <c r="P611" s="2"/>
    </row>
    <row r="612" spans="14:16" x14ac:dyDescent="0.2">
      <c r="N612" s="2"/>
      <c r="O612" s="2"/>
      <c r="P612" s="2"/>
    </row>
    <row r="613" spans="14:16" x14ac:dyDescent="0.2">
      <c r="N613" s="2"/>
      <c r="O613" s="2"/>
      <c r="P613" s="2"/>
    </row>
    <row r="614" spans="14:16" x14ac:dyDescent="0.2">
      <c r="N614" s="2"/>
      <c r="O614" s="2"/>
      <c r="P614" s="2"/>
    </row>
    <row r="615" spans="14:16" x14ac:dyDescent="0.2">
      <c r="N615" s="2"/>
      <c r="O615" s="2"/>
      <c r="P615" s="2"/>
    </row>
    <row r="616" spans="14:16" x14ac:dyDescent="0.2">
      <c r="N616" s="2"/>
      <c r="O616" s="2"/>
      <c r="P616" s="2"/>
    </row>
    <row r="617" spans="14:16" x14ac:dyDescent="0.2">
      <c r="N617" s="2"/>
      <c r="O617" s="2"/>
      <c r="P617" s="2"/>
    </row>
    <row r="618" spans="14:16" x14ac:dyDescent="0.2">
      <c r="N618" s="2"/>
      <c r="O618" s="2"/>
      <c r="P618" s="2"/>
    </row>
    <row r="619" spans="14:16" x14ac:dyDescent="0.2">
      <c r="N619" s="2"/>
      <c r="O619" s="2"/>
      <c r="P619" s="2"/>
    </row>
    <row r="620" spans="14:16" x14ac:dyDescent="0.2">
      <c r="N620" s="2"/>
      <c r="O620" s="2"/>
      <c r="P620" s="2"/>
    </row>
    <row r="621" spans="14:16" x14ac:dyDescent="0.2">
      <c r="N621" s="2"/>
      <c r="O621" s="2"/>
      <c r="P621" s="2"/>
    </row>
    <row r="622" spans="14:16" x14ac:dyDescent="0.2">
      <c r="N622" s="2"/>
      <c r="O622" s="2"/>
      <c r="P622" s="2"/>
    </row>
    <row r="623" spans="14:16" x14ac:dyDescent="0.2">
      <c r="N623" s="2"/>
      <c r="O623" s="2"/>
      <c r="P623" s="2"/>
    </row>
    <row r="624" spans="14:16" x14ac:dyDescent="0.2">
      <c r="N624" s="2"/>
      <c r="O624" s="2"/>
      <c r="P624" s="2"/>
    </row>
    <row r="625" spans="14:16" x14ac:dyDescent="0.2">
      <c r="N625" s="2"/>
      <c r="O625" s="2"/>
      <c r="P625" s="2"/>
    </row>
    <row r="626" spans="14:16" x14ac:dyDescent="0.2">
      <c r="N626" s="2"/>
      <c r="O626" s="2"/>
      <c r="P626" s="2"/>
    </row>
    <row r="627" spans="14:16" x14ac:dyDescent="0.2">
      <c r="N627" s="2"/>
      <c r="O627" s="2"/>
      <c r="P627" s="2"/>
    </row>
    <row r="628" spans="14:16" x14ac:dyDescent="0.2">
      <c r="N628" s="2"/>
      <c r="O628" s="2"/>
      <c r="P628" s="2"/>
    </row>
    <row r="629" spans="14:16" x14ac:dyDescent="0.2">
      <c r="N629" s="2"/>
      <c r="O629" s="2"/>
      <c r="P629" s="2"/>
    </row>
    <row r="630" spans="14:16" x14ac:dyDescent="0.2">
      <c r="N630" s="2"/>
      <c r="O630" s="2"/>
      <c r="P630" s="2"/>
    </row>
    <row r="631" spans="14:16" x14ac:dyDescent="0.2">
      <c r="N631" s="2"/>
      <c r="O631" s="2"/>
      <c r="P631" s="2"/>
    </row>
    <row r="632" spans="14:16" x14ac:dyDescent="0.2">
      <c r="N632" s="2"/>
      <c r="O632" s="2"/>
      <c r="P632" s="2"/>
    </row>
    <row r="633" spans="14:16" x14ac:dyDescent="0.2">
      <c r="N633" s="2"/>
      <c r="O633" s="2"/>
      <c r="P633" s="2"/>
    </row>
    <row r="634" spans="14:16" x14ac:dyDescent="0.2">
      <c r="N634" s="2"/>
      <c r="O634" s="2"/>
      <c r="P634" s="2"/>
    </row>
    <row r="635" spans="14:16" x14ac:dyDescent="0.2">
      <c r="N635" s="2"/>
      <c r="O635" s="2"/>
      <c r="P635" s="2"/>
    </row>
    <row r="636" spans="14:16" x14ac:dyDescent="0.2">
      <c r="N636" s="2"/>
      <c r="O636" s="2"/>
      <c r="P636" s="2"/>
    </row>
    <row r="637" spans="14:16" x14ac:dyDescent="0.2">
      <c r="N637" s="2"/>
      <c r="O637" s="2"/>
      <c r="P637" s="2"/>
    </row>
    <row r="638" spans="14:16" x14ac:dyDescent="0.2">
      <c r="N638" s="2"/>
      <c r="O638" s="2"/>
      <c r="P638" s="2"/>
    </row>
    <row r="639" spans="14:16" x14ac:dyDescent="0.2">
      <c r="N639" s="2"/>
      <c r="O639" s="2"/>
      <c r="P639" s="2"/>
    </row>
    <row r="640" spans="14:16" x14ac:dyDescent="0.2">
      <c r="N640" s="2"/>
      <c r="O640" s="2"/>
      <c r="P640" s="2"/>
    </row>
    <row r="641" spans="14:16" x14ac:dyDescent="0.2">
      <c r="N641" s="2"/>
      <c r="O641" s="2"/>
      <c r="P641" s="2"/>
    </row>
    <row r="642" spans="14:16" x14ac:dyDescent="0.2">
      <c r="N642" s="2"/>
      <c r="O642" s="2"/>
      <c r="P642" s="2"/>
    </row>
    <row r="643" spans="14:16" x14ac:dyDescent="0.2">
      <c r="N643" s="2"/>
      <c r="O643" s="2"/>
      <c r="P643" s="2"/>
    </row>
    <row r="644" spans="14:16" x14ac:dyDescent="0.2">
      <c r="N644" s="2"/>
      <c r="O644" s="2"/>
      <c r="P644" s="2"/>
    </row>
    <row r="645" spans="14:16" x14ac:dyDescent="0.2">
      <c r="N645" s="2"/>
      <c r="O645" s="2"/>
      <c r="P645" s="2"/>
    </row>
    <row r="646" spans="14:16" x14ac:dyDescent="0.2">
      <c r="N646" s="2"/>
      <c r="O646" s="2"/>
      <c r="P646" s="2"/>
    </row>
    <row r="647" spans="14:16" x14ac:dyDescent="0.2">
      <c r="N647" s="2"/>
      <c r="O647" s="2"/>
      <c r="P647" s="2"/>
    </row>
    <row r="648" spans="14:16" x14ac:dyDescent="0.2">
      <c r="N648" s="2"/>
      <c r="O648" s="2"/>
      <c r="P648" s="2"/>
    </row>
    <row r="649" spans="14:16" x14ac:dyDescent="0.2">
      <c r="N649" s="2"/>
      <c r="O649" s="2"/>
      <c r="P649" s="2"/>
    </row>
    <row r="650" spans="14:16" x14ac:dyDescent="0.2">
      <c r="N650" s="2"/>
      <c r="O650" s="2"/>
      <c r="P650" s="2"/>
    </row>
    <row r="651" spans="14:16" x14ac:dyDescent="0.2">
      <c r="N651" s="2"/>
      <c r="O651" s="2"/>
      <c r="P651" s="2"/>
    </row>
    <row r="652" spans="14:16" x14ac:dyDescent="0.2">
      <c r="N652" s="2"/>
      <c r="O652" s="2"/>
      <c r="P652" s="2"/>
    </row>
    <row r="653" spans="14:16" x14ac:dyDescent="0.2">
      <c r="N653" s="2"/>
      <c r="O653" s="2"/>
      <c r="P653" s="2"/>
    </row>
    <row r="654" spans="14:16" x14ac:dyDescent="0.2">
      <c r="N654" s="2"/>
      <c r="O654" s="2"/>
      <c r="P654" s="2"/>
    </row>
    <row r="655" spans="14:16" x14ac:dyDescent="0.2">
      <c r="N655" s="2"/>
      <c r="O655" s="2"/>
      <c r="P655" s="2"/>
    </row>
    <row r="656" spans="14:16" x14ac:dyDescent="0.2">
      <c r="N656" s="2"/>
      <c r="O656" s="2"/>
      <c r="P656" s="2"/>
    </row>
    <row r="657" spans="14:16" x14ac:dyDescent="0.2">
      <c r="N657" s="2"/>
      <c r="O657" s="2"/>
      <c r="P657" s="2"/>
    </row>
    <row r="658" spans="14:16" x14ac:dyDescent="0.2">
      <c r="N658" s="2"/>
      <c r="O658" s="2"/>
      <c r="P658" s="2"/>
    </row>
    <row r="659" spans="14:16" x14ac:dyDescent="0.2">
      <c r="N659" s="2"/>
      <c r="O659" s="2"/>
      <c r="P659" s="2"/>
    </row>
    <row r="660" spans="14:16" x14ac:dyDescent="0.2">
      <c r="N660" s="2"/>
      <c r="O660" s="2"/>
      <c r="P660" s="2"/>
    </row>
    <row r="661" spans="14:16" x14ac:dyDescent="0.2">
      <c r="N661" s="2"/>
      <c r="O661" s="2"/>
      <c r="P661" s="2"/>
    </row>
    <row r="662" spans="14:16" x14ac:dyDescent="0.2">
      <c r="N662" s="2"/>
      <c r="O662" s="2"/>
      <c r="P662" s="2"/>
    </row>
    <row r="663" spans="14:16" x14ac:dyDescent="0.2">
      <c r="N663" s="2"/>
      <c r="O663" s="2"/>
      <c r="P663" s="2"/>
    </row>
    <row r="664" spans="14:16" x14ac:dyDescent="0.2">
      <c r="N664" s="2"/>
      <c r="O664" s="2"/>
      <c r="P664" s="2"/>
    </row>
    <row r="665" spans="14:16" x14ac:dyDescent="0.2">
      <c r="N665" s="2"/>
      <c r="O665" s="2"/>
      <c r="P665" s="2"/>
    </row>
    <row r="666" spans="14:16" x14ac:dyDescent="0.2">
      <c r="N666" s="2"/>
      <c r="O666" s="2"/>
      <c r="P666" s="2"/>
    </row>
    <row r="667" spans="14:16" x14ac:dyDescent="0.2">
      <c r="N667" s="2"/>
      <c r="O667" s="2"/>
      <c r="P667" s="2"/>
    </row>
    <row r="668" spans="14:16" x14ac:dyDescent="0.2">
      <c r="N668" s="2"/>
      <c r="O668" s="2"/>
      <c r="P668" s="2"/>
    </row>
    <row r="669" spans="14:16" x14ac:dyDescent="0.2">
      <c r="N669" s="2"/>
      <c r="O669" s="2"/>
      <c r="P669" s="2"/>
    </row>
    <row r="670" spans="14:16" x14ac:dyDescent="0.2">
      <c r="N670" s="2"/>
      <c r="O670" s="2"/>
      <c r="P670" s="2"/>
    </row>
    <row r="671" spans="14:16" x14ac:dyDescent="0.2">
      <c r="N671" s="2"/>
      <c r="O671" s="2"/>
      <c r="P671" s="2"/>
    </row>
    <row r="672" spans="14:16" x14ac:dyDescent="0.2">
      <c r="N672" s="2"/>
      <c r="O672" s="2"/>
      <c r="P672" s="2"/>
    </row>
    <row r="673" spans="14:16" x14ac:dyDescent="0.2">
      <c r="N673" s="2"/>
      <c r="O673" s="2"/>
      <c r="P673" s="2"/>
    </row>
    <row r="674" spans="14:16" x14ac:dyDescent="0.2">
      <c r="N674" s="2"/>
      <c r="O674" s="2"/>
      <c r="P674" s="2"/>
    </row>
    <row r="675" spans="14:16" x14ac:dyDescent="0.2">
      <c r="N675" s="2"/>
      <c r="O675" s="2"/>
      <c r="P675" s="2"/>
    </row>
    <row r="676" spans="14:16" x14ac:dyDescent="0.2">
      <c r="N676" s="2"/>
      <c r="O676" s="2"/>
      <c r="P676" s="2"/>
    </row>
    <row r="677" spans="14:16" x14ac:dyDescent="0.2">
      <c r="N677" s="2"/>
      <c r="O677" s="2"/>
      <c r="P677" s="2"/>
    </row>
    <row r="678" spans="14:16" x14ac:dyDescent="0.2">
      <c r="N678" s="2"/>
      <c r="O678" s="2"/>
      <c r="P678" s="2"/>
    </row>
    <row r="679" spans="14:16" x14ac:dyDescent="0.2">
      <c r="N679" s="2"/>
      <c r="O679" s="2"/>
      <c r="P679" s="2"/>
    </row>
    <row r="680" spans="14:16" x14ac:dyDescent="0.2">
      <c r="N680" s="2"/>
      <c r="O680" s="2"/>
      <c r="P680" s="2"/>
    </row>
    <row r="681" spans="14:16" x14ac:dyDescent="0.2">
      <c r="N681" s="2"/>
      <c r="O681" s="2"/>
      <c r="P681" s="2"/>
    </row>
    <row r="682" spans="14:16" x14ac:dyDescent="0.2">
      <c r="N682" s="2"/>
      <c r="O682" s="2"/>
      <c r="P682" s="2"/>
    </row>
    <row r="683" spans="14:16" x14ac:dyDescent="0.2">
      <c r="N683" s="2"/>
      <c r="O683" s="2"/>
      <c r="P683" s="2"/>
    </row>
    <row r="684" spans="14:16" x14ac:dyDescent="0.2">
      <c r="N684" s="2"/>
      <c r="O684" s="2"/>
      <c r="P684" s="2"/>
    </row>
    <row r="685" spans="14:16" x14ac:dyDescent="0.2">
      <c r="N685" s="2"/>
      <c r="O685" s="2"/>
      <c r="P685" s="2"/>
    </row>
    <row r="686" spans="14:16" x14ac:dyDescent="0.2">
      <c r="N686" s="2"/>
      <c r="O686" s="2"/>
      <c r="P686" s="2"/>
    </row>
    <row r="687" spans="14:16" x14ac:dyDescent="0.2">
      <c r="N687" s="2"/>
      <c r="O687" s="2"/>
      <c r="P687" s="2"/>
    </row>
    <row r="688" spans="14:16" x14ac:dyDescent="0.2">
      <c r="N688" s="2"/>
      <c r="O688" s="2"/>
      <c r="P688" s="2"/>
    </row>
    <row r="689" spans="14:16" x14ac:dyDescent="0.2">
      <c r="N689" s="2"/>
      <c r="O689" s="2"/>
      <c r="P689" s="2"/>
    </row>
    <row r="690" spans="14:16" x14ac:dyDescent="0.2">
      <c r="N690" s="2"/>
      <c r="O690" s="2"/>
      <c r="P690" s="2"/>
    </row>
    <row r="691" spans="14:16" x14ac:dyDescent="0.2">
      <c r="N691" s="2"/>
      <c r="O691" s="2"/>
      <c r="P691" s="2"/>
    </row>
    <row r="692" spans="14:16" x14ac:dyDescent="0.2">
      <c r="N692" s="2"/>
      <c r="O692" s="2"/>
      <c r="P692" s="2"/>
    </row>
    <row r="693" spans="14:16" x14ac:dyDescent="0.2">
      <c r="N693" s="2"/>
      <c r="O693" s="2"/>
      <c r="P693" s="2"/>
    </row>
    <row r="694" spans="14:16" x14ac:dyDescent="0.2">
      <c r="N694" s="2"/>
      <c r="O694" s="2"/>
      <c r="P694" s="2"/>
    </row>
    <row r="695" spans="14:16" x14ac:dyDescent="0.2">
      <c r="N695" s="2"/>
      <c r="O695" s="2"/>
      <c r="P695" s="2"/>
    </row>
    <row r="696" spans="14:16" x14ac:dyDescent="0.2">
      <c r="N696" s="2"/>
      <c r="O696" s="2"/>
      <c r="P696" s="2"/>
    </row>
    <row r="697" spans="14:16" x14ac:dyDescent="0.2">
      <c r="N697" s="2"/>
      <c r="O697" s="2"/>
      <c r="P697" s="2"/>
    </row>
    <row r="698" spans="14:16" x14ac:dyDescent="0.2">
      <c r="N698" s="2"/>
      <c r="O698" s="2"/>
      <c r="P698" s="2"/>
    </row>
    <row r="699" spans="14:16" x14ac:dyDescent="0.2">
      <c r="N699" s="2"/>
      <c r="O699" s="2"/>
      <c r="P699" s="2"/>
    </row>
    <row r="700" spans="14:16" x14ac:dyDescent="0.2">
      <c r="N700" s="2"/>
      <c r="O700" s="2"/>
      <c r="P700" s="2"/>
    </row>
    <row r="701" spans="14:16" x14ac:dyDescent="0.2">
      <c r="N701" s="2"/>
      <c r="O701" s="2"/>
      <c r="P701" s="2"/>
    </row>
    <row r="702" spans="14:16" x14ac:dyDescent="0.2">
      <c r="N702" s="2"/>
      <c r="O702" s="2"/>
      <c r="P702" s="2"/>
    </row>
    <row r="703" spans="14:16" x14ac:dyDescent="0.2">
      <c r="N703" s="2"/>
      <c r="O703" s="2"/>
      <c r="P703" s="2"/>
    </row>
    <row r="704" spans="14:16" x14ac:dyDescent="0.2">
      <c r="N704" s="2"/>
      <c r="O704" s="2"/>
      <c r="P704" s="2"/>
    </row>
    <row r="705" spans="14:16" x14ac:dyDescent="0.2">
      <c r="N705" s="2"/>
      <c r="O705" s="2"/>
      <c r="P705" s="2"/>
    </row>
    <row r="706" spans="14:16" x14ac:dyDescent="0.2">
      <c r="N706" s="2"/>
      <c r="O706" s="2"/>
      <c r="P706" s="2"/>
    </row>
    <row r="707" spans="14:16" x14ac:dyDescent="0.2">
      <c r="N707" s="2"/>
      <c r="O707" s="2"/>
      <c r="P707" s="2"/>
    </row>
    <row r="708" spans="14:16" x14ac:dyDescent="0.2">
      <c r="N708" s="2"/>
      <c r="O708" s="2"/>
      <c r="P708" s="2"/>
    </row>
    <row r="709" spans="14:16" x14ac:dyDescent="0.2">
      <c r="N709" s="2"/>
      <c r="O709" s="2"/>
      <c r="P709" s="2"/>
    </row>
    <row r="710" spans="14:16" x14ac:dyDescent="0.2">
      <c r="N710" s="2"/>
      <c r="O710" s="2"/>
      <c r="P710" s="2"/>
    </row>
    <row r="711" spans="14:16" x14ac:dyDescent="0.2">
      <c r="N711" s="2"/>
      <c r="O711" s="2"/>
      <c r="P711" s="2"/>
    </row>
    <row r="712" spans="14:16" x14ac:dyDescent="0.2">
      <c r="N712" s="2"/>
      <c r="O712" s="2"/>
      <c r="P712" s="2"/>
    </row>
    <row r="713" spans="14:16" x14ac:dyDescent="0.2">
      <c r="N713" s="2"/>
      <c r="O713" s="2"/>
      <c r="P713" s="2"/>
    </row>
    <row r="714" spans="14:16" x14ac:dyDescent="0.2">
      <c r="N714" s="2"/>
      <c r="O714" s="2"/>
      <c r="P714" s="2"/>
    </row>
    <row r="715" spans="14:16" x14ac:dyDescent="0.2">
      <c r="N715" s="2"/>
      <c r="O715" s="2"/>
      <c r="P715" s="2"/>
    </row>
    <row r="716" spans="14:16" x14ac:dyDescent="0.2">
      <c r="N716" s="2"/>
      <c r="O716" s="2"/>
      <c r="P716" s="2"/>
    </row>
    <row r="717" spans="14:16" x14ac:dyDescent="0.2">
      <c r="N717" s="2"/>
      <c r="O717" s="2"/>
      <c r="P717" s="2"/>
    </row>
    <row r="718" spans="14:16" x14ac:dyDescent="0.2">
      <c r="N718" s="2"/>
      <c r="O718" s="2"/>
      <c r="P718" s="2"/>
    </row>
    <row r="719" spans="14:16" x14ac:dyDescent="0.2">
      <c r="N719" s="2"/>
      <c r="O719" s="2"/>
      <c r="P719" s="2"/>
    </row>
    <row r="720" spans="14:16" x14ac:dyDescent="0.2">
      <c r="N720" s="2"/>
      <c r="O720" s="2"/>
      <c r="P720" s="2"/>
    </row>
    <row r="721" spans="14:16" x14ac:dyDescent="0.2">
      <c r="N721" s="2"/>
      <c r="O721" s="2"/>
      <c r="P721" s="2"/>
    </row>
    <row r="722" spans="14:16" x14ac:dyDescent="0.2">
      <c r="N722" s="2"/>
      <c r="O722" s="2"/>
      <c r="P722" s="2"/>
    </row>
    <row r="723" spans="14:16" x14ac:dyDescent="0.2">
      <c r="N723" s="2"/>
      <c r="O723" s="2"/>
      <c r="P723" s="2"/>
    </row>
    <row r="724" spans="14:16" x14ac:dyDescent="0.2">
      <c r="N724" s="2"/>
      <c r="O724" s="2"/>
      <c r="P724" s="2"/>
    </row>
    <row r="725" spans="14:16" x14ac:dyDescent="0.2">
      <c r="N725" s="2"/>
      <c r="O725" s="2"/>
      <c r="P725" s="2"/>
    </row>
    <row r="726" spans="14:16" x14ac:dyDescent="0.2">
      <c r="N726" s="2"/>
      <c r="O726" s="2"/>
      <c r="P726" s="2"/>
    </row>
    <row r="727" spans="14:16" x14ac:dyDescent="0.2">
      <c r="N727" s="2"/>
      <c r="O727" s="2"/>
      <c r="P727" s="2"/>
    </row>
    <row r="728" spans="14:16" x14ac:dyDescent="0.2">
      <c r="N728" s="2"/>
      <c r="O728" s="2"/>
      <c r="P728" s="2"/>
    </row>
    <row r="729" spans="14:16" x14ac:dyDescent="0.2">
      <c r="N729" s="2"/>
      <c r="O729" s="2"/>
      <c r="P729" s="2"/>
    </row>
    <row r="730" spans="14:16" x14ac:dyDescent="0.2">
      <c r="N730" s="2"/>
      <c r="O730" s="2"/>
      <c r="P730" s="2"/>
    </row>
    <row r="731" spans="14:16" x14ac:dyDescent="0.2">
      <c r="N731" s="2"/>
      <c r="O731" s="2"/>
      <c r="P731" s="2"/>
    </row>
    <row r="732" spans="14:16" x14ac:dyDescent="0.2">
      <c r="N732" s="2"/>
      <c r="O732" s="2"/>
      <c r="P732" s="2"/>
    </row>
    <row r="733" spans="14:16" x14ac:dyDescent="0.2">
      <c r="N733" s="2"/>
      <c r="O733" s="2"/>
      <c r="P733" s="2"/>
    </row>
    <row r="734" spans="14:16" x14ac:dyDescent="0.2">
      <c r="N734" s="2"/>
      <c r="O734" s="2"/>
      <c r="P734" s="2"/>
    </row>
    <row r="735" spans="14:16" x14ac:dyDescent="0.2">
      <c r="N735" s="2"/>
      <c r="O735" s="2"/>
      <c r="P735" s="2"/>
    </row>
    <row r="736" spans="14:16" x14ac:dyDescent="0.2">
      <c r="N736" s="2"/>
      <c r="O736" s="2"/>
      <c r="P736" s="2"/>
    </row>
    <row r="737" spans="14:16" x14ac:dyDescent="0.2">
      <c r="N737" s="2"/>
      <c r="O737" s="2"/>
      <c r="P737" s="2"/>
    </row>
    <row r="738" spans="14:16" x14ac:dyDescent="0.2">
      <c r="N738" s="2"/>
      <c r="O738" s="2"/>
      <c r="P738" s="2"/>
    </row>
    <row r="739" spans="14:16" x14ac:dyDescent="0.2">
      <c r="N739" s="2"/>
      <c r="O739" s="2"/>
      <c r="P739" s="2"/>
    </row>
    <row r="740" spans="14:16" x14ac:dyDescent="0.2">
      <c r="N740" s="2"/>
      <c r="O740" s="2"/>
      <c r="P740" s="2"/>
    </row>
    <row r="741" spans="14:16" x14ac:dyDescent="0.2">
      <c r="N741" s="2"/>
      <c r="O741" s="2"/>
      <c r="P741" s="2"/>
    </row>
    <row r="742" spans="14:16" x14ac:dyDescent="0.2">
      <c r="N742" s="2"/>
      <c r="O742" s="2"/>
      <c r="P742" s="2"/>
    </row>
    <row r="743" spans="14:16" x14ac:dyDescent="0.2">
      <c r="N743" s="2"/>
      <c r="O743" s="2"/>
      <c r="P743" s="2"/>
    </row>
    <row r="744" spans="14:16" x14ac:dyDescent="0.2">
      <c r="N744" s="2"/>
      <c r="O744" s="2"/>
      <c r="P744" s="2"/>
    </row>
    <row r="745" spans="14:16" x14ac:dyDescent="0.2">
      <c r="N745" s="2"/>
      <c r="O745" s="2"/>
      <c r="P745" s="2"/>
    </row>
    <row r="746" spans="14:16" x14ac:dyDescent="0.2">
      <c r="N746" s="2"/>
      <c r="O746" s="2"/>
      <c r="P746" s="2"/>
    </row>
    <row r="747" spans="14:16" x14ac:dyDescent="0.2">
      <c r="N747" s="2"/>
      <c r="O747" s="2"/>
      <c r="P747" s="2"/>
    </row>
  </sheetData>
  <mergeCells count="80">
    <mergeCell ref="B5:C5"/>
    <mergeCell ref="D5:E5"/>
    <mergeCell ref="F5:G5"/>
    <mergeCell ref="K3:L3"/>
    <mergeCell ref="B4:C4"/>
    <mergeCell ref="D4:E4"/>
    <mergeCell ref="F4:G4"/>
    <mergeCell ref="B3:C3"/>
    <mergeCell ref="H52:I52"/>
    <mergeCell ref="K52:L52"/>
    <mergeCell ref="H6:I6"/>
    <mergeCell ref="K6:L6"/>
    <mergeCell ref="D3:E3"/>
    <mergeCell ref="F3:G3"/>
    <mergeCell ref="H3:I3"/>
    <mergeCell ref="D6:E6"/>
    <mergeCell ref="B6:C6"/>
    <mergeCell ref="F6:G6"/>
    <mergeCell ref="B53:C53"/>
    <mergeCell ref="D53:E53"/>
    <mergeCell ref="F53:G53"/>
    <mergeCell ref="B52:C52"/>
    <mergeCell ref="D52:E52"/>
    <mergeCell ref="F52:G52"/>
    <mergeCell ref="B54:C54"/>
    <mergeCell ref="D54:E54"/>
    <mergeCell ref="F54:G54"/>
    <mergeCell ref="K55:L55"/>
    <mergeCell ref="B105:C105"/>
    <mergeCell ref="D105:E105"/>
    <mergeCell ref="F105:G105"/>
    <mergeCell ref="H105:I105"/>
    <mergeCell ref="K105:L105"/>
    <mergeCell ref="B55:C55"/>
    <mergeCell ref="F55:G55"/>
    <mergeCell ref="H55:I55"/>
    <mergeCell ref="D55:E55"/>
    <mergeCell ref="B106:C106"/>
    <mergeCell ref="D106:E106"/>
    <mergeCell ref="F106:G106"/>
    <mergeCell ref="B107:C107"/>
    <mergeCell ref="D107:E107"/>
    <mergeCell ref="F107:G107"/>
    <mergeCell ref="K108:L108"/>
    <mergeCell ref="B153:C153"/>
    <mergeCell ref="D153:E153"/>
    <mergeCell ref="F153:G153"/>
    <mergeCell ref="H153:I153"/>
    <mergeCell ref="K153:L153"/>
    <mergeCell ref="B108:C108"/>
    <mergeCell ref="F108:G108"/>
    <mergeCell ref="H108:I108"/>
    <mergeCell ref="A121:L129"/>
    <mergeCell ref="D108:E108"/>
    <mergeCell ref="B154:C154"/>
    <mergeCell ref="D154:E154"/>
    <mergeCell ref="F154:G154"/>
    <mergeCell ref="B155:C155"/>
    <mergeCell ref="D155:E155"/>
    <mergeCell ref="F155:G155"/>
    <mergeCell ref="K156:L156"/>
    <mergeCell ref="B201:C201"/>
    <mergeCell ref="D201:E201"/>
    <mergeCell ref="F201:G201"/>
    <mergeCell ref="H201:I201"/>
    <mergeCell ref="K201:L201"/>
    <mergeCell ref="B156:C156"/>
    <mergeCell ref="F156:G156"/>
    <mergeCell ref="D156:E156"/>
    <mergeCell ref="H156:I156"/>
    <mergeCell ref="K204:L204"/>
    <mergeCell ref="B204:C204"/>
    <mergeCell ref="F204:G204"/>
    <mergeCell ref="H204:I204"/>
    <mergeCell ref="B202:C202"/>
    <mergeCell ref="D202:E202"/>
    <mergeCell ref="F202:G202"/>
    <mergeCell ref="B203:C203"/>
    <mergeCell ref="D203:E203"/>
    <mergeCell ref="F203:G203"/>
  </mergeCells>
  <phoneticPr fontId="12" type="noConversion"/>
  <printOptions horizontalCentered="1"/>
  <pageMargins left="0.39370078740157483" right="0.39370078740157483" top="1.299212598425197" bottom="0.82677165354330717" header="0.55118110236220474" footer="0.51181102362204722"/>
  <pageSetup paperSize="9" orientation="portrait" r:id="rId1"/>
  <headerFooter alignWithMargins="0">
    <oddHeader>&amp;CObjem prostředků na platy a ostatní platby za provedenou práci (limit mzdových nákladů) a počty zaměstnanců na rok 2025
&amp;R
Tabulka č. 4
Strana &amp;P</oddHeader>
  </headerFooter>
  <rowBreaks count="4" manualBreakCount="4">
    <brk id="49" max="16383" man="1"/>
    <brk id="100" max="11" man="1"/>
    <brk id="147" max="11" man="1"/>
    <brk id="198" max="16383" man="1"/>
  </rowBreaks>
  <colBreaks count="1" manualBreakCount="1">
    <brk id="12" max="2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 pro r. 2025-SS+OSS+PO</vt:lpstr>
      <vt:lpstr>'Tabulky pro r. 2025-SS+OSS+PO'!Oblast_tisku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In. Monika Machová</dc:creator>
  <cp:lastModifiedBy>Heimerle Ondřej Ing.</cp:lastModifiedBy>
  <cp:lastPrinted>2024-10-16T12:11:45Z</cp:lastPrinted>
  <dcterms:created xsi:type="dcterms:W3CDTF">2003-09-16T08:47:42Z</dcterms:created>
  <dcterms:modified xsi:type="dcterms:W3CDTF">2024-10-16T12:11:49Z</dcterms:modified>
</cp:coreProperties>
</file>