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Nt\covidbus\COVID - BUS III\"/>
    </mc:Choice>
  </mc:AlternateContent>
  <workbookProtection workbookAlgorithmName="SHA-512" workbookHashValue="ixWZjHnCHnP6uAMLXMGA0O/+oGOZl2g6VcD08lMDepEEvtyIWSNPDIu7BxkbKoGNuRoH3jQmlWmoHhzh9yBIDw==" workbookSaltValue="nhcuj0Wj//6qOmmq678TUA==" workbookSpinCount="100000" lockStructure="1"/>
  <bookViews>
    <workbookView xWindow="0" yWindow="0" windowWidth="28800" windowHeight="14100"/>
  </bookViews>
  <sheets>
    <sheet name="ŽÁDOST COVID BUS (LIST 1)" sheetId="1" r:id="rId1"/>
    <sheet name="SEZNAM VOZIDEL (LIST2)" sheetId="2" r:id="rId2"/>
  </sheets>
  <definedNames>
    <definedName name="euro2">'SEZNAM VOZIDEL (LIST2)'!$K$3</definedName>
    <definedName name="Z_85EB8FDF_49E0_40DA_AE7D_DDA527FDF04A_.wvu.Cols" localSheetId="1" hidden="1">'SEZNAM VOZIDEL (LIST2)'!$J:$K</definedName>
    <definedName name="Z_A55C56CF_94EF_41C6_9590_835F503DA385_.wvu.Cols" localSheetId="1" hidden="1">'SEZNAM VOZIDEL (LIST2)'!$J:$K</definedName>
    <definedName name="Z_D677089D_7DFD_4BA0_81F6_05617C039602_.wvu.Cols" localSheetId="1" hidden="1">'SEZNAM VOZIDEL (LIST2)'!$J:$K</definedName>
    <definedName name="Z_E5DF41CB_0470_4764_BE31_741999F97BF9_.wvu.Cols" localSheetId="1" hidden="1">'SEZNAM VOZIDEL (LIST2)'!$J:$K</definedName>
    <definedName name="Z_F8EA8D70_7C33_4FF4_A278_DC6C02B979FF_.wvu.Cols" localSheetId="1" hidden="1">'SEZNAM VOZIDEL (LIST2)'!$J:$K</definedName>
    <definedName name="Z_FFD42829_7CFF_444F_831E_F6D416C333A0_.wvu.Cols" localSheetId="1" hidden="1">'SEZNAM VOZIDEL (LIST2)'!$J:$K</definedName>
  </definedNames>
  <calcPr calcId="162913"/>
  <customWorkbookViews>
    <customWorkbookView name="Baran Pavol Mgr. – osobní zobrazení" guid="{A55C56CF-94EF-41C6-9590-835F503DA385}" mergeInterval="0" personalView="1" maximized="1" xWindow="-8" yWindow="-8" windowWidth="1936" windowHeight="1056" activeSheetId="2"/>
    <customWorkbookView name="Šefrnová Klára Mgr. – osobní zobrazení" guid="{D677089D-7DFD-4BA0-81F6-05617C039602}" mergeInterval="0" personalView="1" windowWidth="1920" windowHeight="1020" activeSheetId="1"/>
    <customWorkbookView name="Vojtěch Hromíř – osobní zobrazení" guid="{85EB8FDF-49E0-40DA-AE7D-DDA527FDF04A}" mergeInterval="0" personalView="1" maximized="1" xWindow="-11" yWindow="-11" windowWidth="1942" windowHeight="1042" activeSheetId="1"/>
    <customWorkbookView name="Čoček Tomáš Ing. Ph.D. – osobní zobrazení" guid="{FFD42829-7CFF-444F-831E-F6D416C333A0}" mergeInterval="0" personalView="1" maximized="1" xWindow="-11" yWindow="-11" windowWidth="1942" windowHeight="1042" activeSheetId="1" showComments="commIndAndComment"/>
    <customWorkbookView name="Korman Horáčková Věra Mgr. – osobní zobrazení" guid="{E5DF41CB-0470-4764-BE31-741999F97BF9}" mergeInterval="0" personalView="1" maximized="1" xWindow="-8" yWindow="-8" windowWidth="1936" windowHeight="1176" activeSheetId="1"/>
    <customWorkbookView name="Mařík Petr Mgr. – osobní zobrazení" guid="{F8EA8D70-7C33-4FF4-A278-DC6C02B979FF}" mergeInterval="0" personalView="1" xWindow="146" yWindow="467" windowWidth="1108" windowHeight="969" activeSheetId="1" showComments="commIndAndComment"/>
  </customWorkbookViews>
</workbook>
</file>

<file path=xl/calcChain.xml><?xml version="1.0" encoding="utf-8"?>
<calcChain xmlns="http://schemas.openxmlformats.org/spreadsheetml/2006/main">
  <c r="G3" i="2" l="1"/>
  <c r="H3" i="2" s="1"/>
  <c r="G4" i="2"/>
  <c r="H4" i="2" s="1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H53" i="2" l="1"/>
  <c r="B26" i="1" s="1"/>
</calcChain>
</file>

<file path=xl/sharedStrings.xml><?xml version="1.0" encoding="utf-8"?>
<sst xmlns="http://schemas.openxmlformats.org/spreadsheetml/2006/main" count="48" uniqueCount="48">
  <si>
    <t xml:space="preserve">POSKYTOVATEL dotace:
</t>
  </si>
  <si>
    <t>Česká republika – Ministerstvo dopravy
nábř. Ludvíka Svobody 1222/12
110 15   Praha 1</t>
  </si>
  <si>
    <t>Maximální možná výše podpory na autobus</t>
  </si>
  <si>
    <t>EURO2</t>
  </si>
  <si>
    <t>EURO3</t>
  </si>
  <si>
    <t>EURO4</t>
  </si>
  <si>
    <t>EURO5</t>
  </si>
  <si>
    <t>EURO6</t>
  </si>
  <si>
    <t>EUROx</t>
  </si>
  <si>
    <r>
      <rPr>
        <b/>
        <sz val="14"/>
        <color indexed="8"/>
        <rFont val="Times New Roman"/>
        <family val="1"/>
        <charset val="238"/>
      </rPr>
      <t>Provozován žadatelem od</t>
    </r>
    <r>
      <rPr>
        <sz val="11"/>
        <color indexed="8"/>
        <rFont val="Times New Roman"/>
        <family val="1"/>
        <charset val="238"/>
      </rPr>
      <t xml:space="preserve">
</t>
    </r>
    <r>
      <rPr>
        <i/>
        <sz val="11"/>
        <color indexed="8"/>
        <rFont val="Times New Roman"/>
        <family val="1"/>
        <charset val="238"/>
      </rPr>
      <t>(Upravit pokud začalo provozování později)</t>
    </r>
  </si>
  <si>
    <r>
      <rPr>
        <b/>
        <sz val="14"/>
        <color indexed="8"/>
        <rFont val="Times New Roman"/>
        <family val="1"/>
        <charset val="238"/>
      </rPr>
      <t>Provozován žadatelem do</t>
    </r>
    <r>
      <rPr>
        <sz val="11"/>
        <color indexed="8"/>
        <rFont val="Times New Roman"/>
        <family val="1"/>
        <charset val="238"/>
      </rPr>
      <t xml:space="preserve"> 
</t>
    </r>
    <r>
      <rPr>
        <i/>
        <sz val="11"/>
        <color indexed="8"/>
        <rFont val="Times New Roman"/>
        <family val="1"/>
        <charset val="238"/>
      </rPr>
      <t>(Upravit pokud skončilo provozování dříve)</t>
    </r>
  </si>
  <si>
    <t>Specifikace autobusu, na který je žádáno o dotaci:</t>
  </si>
  <si>
    <t>NE</t>
  </si>
  <si>
    <t>ANO</t>
  </si>
  <si>
    <t>Výše podpory na sedačku a den</t>
  </si>
  <si>
    <t>Vozidlo
č.</t>
  </si>
  <si>
    <t>Celkem maximální podpora:</t>
  </si>
  <si>
    <t>Příloha</t>
  </si>
  <si>
    <t xml:space="preserve">Čestně prohlašuji, že u všech příloh, u nichž se jedná o prosté kopie, se tyto kopie shodují s originály. </t>
  </si>
  <si>
    <t>Název podpory :</t>
  </si>
  <si>
    <t>Jiné přílohy</t>
  </si>
  <si>
    <t>Specifikace autobusů, na něž je žádáno o dotaci:</t>
  </si>
  <si>
    <r>
      <rPr>
        <b/>
        <sz val="14"/>
        <color indexed="8"/>
        <rFont val="Times New Roman"/>
        <family val="1"/>
        <charset val="238"/>
      </rPr>
      <t xml:space="preserve">Kategorie EURO
</t>
    </r>
    <r>
      <rPr>
        <i/>
        <sz val="11"/>
        <color indexed="8"/>
        <rFont val="Times New Roman"/>
        <family val="1"/>
        <charset val="238"/>
      </rPr>
      <t xml:space="preserve"> (v případě alternativních pohonů - elektro, LPG, CNG, Vodík uvést EURO X, EEV je považováno za EURO V)</t>
    </r>
  </si>
  <si>
    <r>
      <t>název:</t>
    </r>
    <r>
      <rPr>
        <sz val="12"/>
        <color indexed="10"/>
        <rFont val="Times New Roman"/>
        <family val="1"/>
        <charset val="238"/>
      </rPr>
      <t>*</t>
    </r>
  </si>
  <si>
    <r>
      <t>adresa:</t>
    </r>
    <r>
      <rPr>
        <sz val="12"/>
        <color indexed="10"/>
        <rFont val="Times New Roman"/>
        <family val="1"/>
        <charset val="238"/>
      </rPr>
      <t>*</t>
    </r>
  </si>
  <si>
    <r>
      <t>IČ:</t>
    </r>
    <r>
      <rPr>
        <sz val="12"/>
        <color indexed="10"/>
        <rFont val="Times New Roman"/>
        <family val="1"/>
        <charset val="238"/>
      </rPr>
      <t>*</t>
    </r>
  </si>
  <si>
    <r>
      <t>číslo bankovního účtu určeného pro platební operace související se žádostí</t>
    </r>
    <r>
      <rPr>
        <sz val="12"/>
        <color indexed="10"/>
        <rFont val="Times New Roman"/>
        <family val="1"/>
        <charset val="238"/>
      </rPr>
      <t>*</t>
    </r>
  </si>
  <si>
    <r>
      <t>V</t>
    </r>
    <r>
      <rPr>
        <sz val="11"/>
        <color indexed="10"/>
        <rFont val="Times New Roman"/>
        <family val="1"/>
        <charset val="238"/>
      </rPr>
      <t>*</t>
    </r>
  </si>
  <si>
    <r>
      <t>dne:</t>
    </r>
    <r>
      <rPr>
        <sz val="11"/>
        <color indexed="10"/>
        <rFont val="Times New Roman"/>
        <family val="1"/>
        <charset val="238"/>
      </rPr>
      <t>*</t>
    </r>
  </si>
  <si>
    <r>
      <rPr>
        <sz val="12"/>
        <rFont val="Times New Roman"/>
        <family val="1"/>
        <charset val="238"/>
      </rPr>
      <t>OSVČ/statutární orgán – jméno, příjmení, telefon, e-mail</t>
    </r>
    <r>
      <rPr>
        <sz val="12"/>
        <color indexed="10"/>
        <rFont val="Times New Roman"/>
        <family val="1"/>
        <charset val="238"/>
      </rPr>
      <t>*</t>
    </r>
  </si>
  <si>
    <r>
      <t xml:space="preserve">Osoba zmocněná jednat jménem žadatele ve věci předložení žádosti – jméno, příjmení, telefon, e-mail </t>
    </r>
    <r>
      <rPr>
        <i/>
        <sz val="12"/>
        <color indexed="8"/>
        <rFont val="Times New Roman"/>
        <family val="1"/>
        <charset val="238"/>
      </rPr>
      <t>(nevyplňuje se, je-li shodná se statutárním orgánem; pokud je vyplněna, je nutno přiložit zmocnění k podání žádosti s ověřeným podpisem statutární osoby)</t>
    </r>
  </si>
  <si>
    <r>
      <t xml:space="preserve">kontaktní osoba – jméno, příjmení, telefon, e-mail </t>
    </r>
    <r>
      <rPr>
        <i/>
        <sz val="12"/>
        <color indexed="8"/>
        <rFont val="Times New Roman"/>
        <family val="1"/>
        <charset val="238"/>
      </rPr>
      <t>(nevyplňuje se pokud je shodná s OSVČ/statutárním orgánem/osobou zmocněnou jednat jménem statutára)</t>
    </r>
  </si>
  <si>
    <r>
      <t>Čestná prohlášení dle vzoru</t>
    </r>
    <r>
      <rPr>
        <b/>
        <i/>
        <sz val="11"/>
        <color indexed="10"/>
        <rFont val="Times New Roman"/>
        <family val="1"/>
        <charset val="238"/>
      </rPr>
      <t>*</t>
    </r>
  </si>
  <si>
    <r>
      <rPr>
        <b/>
        <i/>
        <sz val="11"/>
        <color indexed="8"/>
        <rFont val="Times New Roman"/>
        <family val="1"/>
        <charset val="238"/>
      </rPr>
      <t>Smlouva</t>
    </r>
    <r>
      <rPr>
        <i/>
        <sz val="11"/>
        <color indexed="8"/>
        <rFont val="Times New Roman"/>
        <family val="1"/>
        <charset val="238"/>
      </rPr>
      <t xml:space="preserve"> nebo </t>
    </r>
    <r>
      <rPr>
        <b/>
        <i/>
        <sz val="11"/>
        <color indexed="8"/>
        <rFont val="Times New Roman"/>
        <family val="1"/>
        <charset val="238"/>
      </rPr>
      <t>potvrzení</t>
    </r>
    <r>
      <rPr>
        <i/>
        <sz val="11"/>
        <color indexed="8"/>
        <rFont val="Times New Roman"/>
        <family val="1"/>
        <charset val="238"/>
      </rPr>
      <t xml:space="preserve"> </t>
    </r>
    <r>
      <rPr>
        <b/>
        <i/>
        <sz val="11"/>
        <color indexed="8"/>
        <rFont val="Times New Roman"/>
        <family val="1"/>
        <charset val="238"/>
      </rPr>
      <t>banky</t>
    </r>
    <r>
      <rPr>
        <i/>
        <sz val="11"/>
        <color indexed="8"/>
        <rFont val="Times New Roman"/>
        <family val="1"/>
        <charset val="238"/>
      </rPr>
      <t xml:space="preserve"> </t>
    </r>
    <r>
      <rPr>
        <b/>
        <i/>
        <sz val="11"/>
        <color indexed="8"/>
        <rFont val="Times New Roman"/>
        <family val="1"/>
        <charset val="238"/>
      </rPr>
      <t>o vedení účtu</t>
    </r>
    <r>
      <rPr>
        <i/>
        <sz val="11"/>
        <color indexed="8"/>
        <rFont val="Times New Roman"/>
        <family val="1"/>
        <charset val="238"/>
      </rPr>
      <t xml:space="preserve"> ve prospěch žadatele určeného pro platby související s žádostí o podporu.</t>
    </r>
    <r>
      <rPr>
        <i/>
        <sz val="11"/>
        <color indexed="10"/>
        <rFont val="Times New Roman"/>
        <family val="1"/>
        <charset val="238"/>
      </rPr>
      <t>*</t>
    </r>
  </si>
  <si>
    <r>
      <t xml:space="preserve">Kolonky označené </t>
    </r>
    <r>
      <rPr>
        <b/>
        <sz val="11"/>
        <color indexed="10"/>
        <rFont val="Times New Roman"/>
        <family val="1"/>
        <charset val="238"/>
      </rPr>
      <t>*</t>
    </r>
    <r>
      <rPr>
        <b/>
        <sz val="11"/>
        <color indexed="8"/>
        <rFont val="Times New Roman"/>
        <family val="1"/>
        <charset val="238"/>
      </rPr>
      <t xml:space="preserve"> je nutné vyplnit vždy, ostatní růžová pole pouze pokud se vás týkají</t>
    </r>
  </si>
  <si>
    <t>vyplnit seznam vozidel (list 2)</t>
  </si>
  <si>
    <t xml:space="preserve">ŽADATEL: </t>
  </si>
  <si>
    <r>
      <t>Podpis statutárního orgánu / zmocněné osoby</t>
    </r>
    <r>
      <rPr>
        <b/>
        <sz val="11"/>
        <color indexed="10"/>
        <rFont val="Times New Roman"/>
        <family val="1"/>
        <charset val="238"/>
      </rPr>
      <t>*</t>
    </r>
  </si>
  <si>
    <t xml:space="preserve"> Počet stran</t>
  </si>
  <si>
    <t>Maximální možná výše podpory</t>
  </si>
  <si>
    <t>Počet míst k sezení uvedených v technickém průkazu (pole S1)</t>
  </si>
  <si>
    <r>
      <rPr>
        <b/>
        <sz val="14"/>
        <color indexed="8"/>
        <rFont val="Times New Roman"/>
        <family val="1"/>
        <charset val="238"/>
      </rPr>
      <t xml:space="preserve">SPZ </t>
    </r>
    <r>
      <rPr>
        <sz val="11"/>
        <color indexed="8"/>
        <rFont val="Times New Roman"/>
        <family val="1"/>
        <charset val="238"/>
      </rPr>
      <t xml:space="preserve">
</t>
    </r>
    <r>
      <rPr>
        <i/>
        <sz val="11"/>
        <color indexed="8"/>
        <rFont val="Times New Roman"/>
        <family val="1"/>
        <charset val="238"/>
      </rPr>
      <t>(v případě změny SPZ uvěďte do jednoho okénka všechny SPZ od 01/11/2021 do 31/12/2021)</t>
    </r>
  </si>
  <si>
    <r>
      <rPr>
        <b/>
        <i/>
        <sz val="11"/>
        <color indexed="8"/>
        <rFont val="Times New Roman"/>
        <family val="1"/>
        <charset val="238"/>
      </rPr>
      <t xml:space="preserve">Daňové přiznání k silniční dani </t>
    </r>
    <r>
      <rPr>
        <i/>
        <sz val="11"/>
        <color indexed="8"/>
        <rFont val="Times New Roman"/>
        <family val="1"/>
        <charset val="238"/>
      </rPr>
      <t>za rok 2021 za autobusy, na které je požadována dotace včetně přílohy k dani silniční.</t>
    </r>
    <r>
      <rPr>
        <i/>
        <sz val="11"/>
        <color indexed="10"/>
        <rFont val="Times New Roman"/>
        <family val="1"/>
        <charset val="238"/>
      </rPr>
      <t>*</t>
    </r>
  </si>
  <si>
    <t>Formulář žádosti COVID - BUS III</t>
  </si>
  <si>
    <t>COVID - BUS III</t>
  </si>
  <si>
    <r>
      <t>V souladu se zákonem č. 218/2000 Sb., o rozpočtových pravidlech a o změně některých souvisejících zákonů (rozpočtová pravidla), v platném znění  a v souladu se zveřejněnou výzvou a pravidly podpory COVID BUS III Vás žádám o částku:</t>
    </r>
    <r>
      <rPr>
        <sz val="11"/>
        <color indexed="10"/>
        <rFont val="Times New Roman"/>
        <family val="1"/>
        <charset val="238"/>
      </rPr>
      <t>*</t>
    </r>
  </si>
  <si>
    <r>
      <rPr>
        <b/>
        <i/>
        <sz val="11"/>
        <color indexed="8"/>
        <rFont val="Times New Roman"/>
        <family val="1"/>
        <charset val="238"/>
      </rPr>
      <t>Technický průkaz (tzv. "velký TP")</t>
    </r>
    <r>
      <rPr>
        <i/>
        <sz val="11"/>
        <color indexed="8"/>
        <rFont val="Times New Roman"/>
        <family val="1"/>
        <charset val="238"/>
      </rPr>
      <t>, kde bude žadatel uveden jako provozovatel autobusu, není-li jeho vlastníkem, provozovaného v období od 1. listopadu 2021 do 31. prosince 2021 (případně kratší) v nepravidelné dopravě, nebo nájemní smlouvu k autobusu, přičemž v období, na které je žádáno o dotaci, nesměl být autobus provozován více než jedním subjektem, minimální délka pronájmu je stanovena na 6 měsíců a vozidlo měl žadatel v rozhodném období nahlášeno v Rejstříku podnikatelů v silniční dopravě</t>
    </r>
    <r>
      <rPr>
        <i/>
        <sz val="11"/>
        <color indexed="10"/>
        <rFont val="Times New Roman"/>
        <family val="1"/>
        <charset val="238"/>
      </rPr>
      <t xml:space="preserve">* </t>
    </r>
  </si>
  <si>
    <t xml:space="preserve">může jít o přílohy podle typu žadatele, zejména (ale nikoli výhradně) o:
- zmocnění k jednání jménem statutára opatřené úředně ověřeným podpisem nebo uznávaným elektronickým podpisem založeným na kvalifikovaném certifikátu vydaném akreditovaným poskytovatelem certifikačních služeb  s časovým razítkem oprávněné osoby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</si>
</sst>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Kč&quot;;\-#,##0\ &quot;Kč&quot;"/>
    <numFmt numFmtId="7" formatCode="#,##0.00\ &quot;Kč&quot;;\-#,##0.00\ &quot;Kč&quot;"/>
    <numFmt numFmtId="8" formatCode="#,##0.00\ &quot;Kč&quot;;[Red]\-#,##0.00\ &quot;Kč&quot;"/>
    <numFmt numFmtId="43" formatCode="_-* #,##0.00_-;\-* #,##0.00_-;_-* &quot;-&quot;??_-;_-@_-"/>
    <numFmt numFmtId="164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rgb="FFF4B083"/>
      <name val="Times New Roman"/>
      <family val="1"/>
      <charset val="238"/>
    </font>
    <font>
      <b/>
      <sz val="2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9">
    <xf numFmtId="0" fontId="0" fillId="0" borderId="0" xfId="0"/>
    <xf numFmtId="0" fontId="16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/>
    <xf numFmtId="0" fontId="18" fillId="0" borderId="0" xfId="0" applyFont="1" applyBorder="1" applyAlignment="1">
      <alignment wrapText="1"/>
    </xf>
    <xf numFmtId="0" fontId="18" fillId="0" borderId="0" xfId="0" applyFont="1" applyBorder="1"/>
    <xf numFmtId="0" fontId="16" fillId="0" borderId="2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2" fillId="0" borderId="3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5" xfId="0" applyFont="1" applyBorder="1"/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18" fillId="0" borderId="0" xfId="0" applyFont="1" applyFill="1"/>
    <xf numFmtId="5" fontId="21" fillId="2" borderId="0" xfId="0" applyNumberFormat="1" applyFont="1" applyFill="1"/>
    <xf numFmtId="0" fontId="18" fillId="0" borderId="9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6" fillId="0" borderId="12" xfId="0" applyFont="1" applyBorder="1" applyAlignment="1">
      <alignment vertical="center" wrapText="1"/>
    </xf>
    <xf numFmtId="164" fontId="18" fillId="3" borderId="1" xfId="0" applyNumberFormat="1" applyFont="1" applyFill="1" applyBorder="1" applyProtection="1">
      <protection locked="0"/>
    </xf>
    <xf numFmtId="0" fontId="22" fillId="3" borderId="13" xfId="0" applyFont="1" applyFill="1" applyBorder="1" applyProtection="1">
      <protection locked="0"/>
    </xf>
    <xf numFmtId="0" fontId="22" fillId="3" borderId="14" xfId="0" applyFont="1" applyFill="1" applyBorder="1" applyProtection="1">
      <protection locked="0"/>
    </xf>
    <xf numFmtId="0" fontId="22" fillId="3" borderId="15" xfId="0" applyFont="1" applyFill="1" applyBorder="1" applyAlignment="1" applyProtection="1">
      <alignment wrapText="1"/>
      <protection locked="0"/>
    </xf>
    <xf numFmtId="0" fontId="18" fillId="3" borderId="16" xfId="0" applyFont="1" applyFill="1" applyBorder="1" applyProtection="1">
      <protection locked="0"/>
    </xf>
    <xf numFmtId="0" fontId="18" fillId="3" borderId="17" xfId="0" applyFont="1" applyFill="1" applyBorder="1" applyProtection="1">
      <protection locked="0"/>
    </xf>
    <xf numFmtId="0" fontId="18" fillId="3" borderId="18" xfId="0" applyFont="1" applyFill="1" applyBorder="1" applyProtection="1">
      <protection locked="0"/>
    </xf>
    <xf numFmtId="49" fontId="0" fillId="3" borderId="19" xfId="0" applyNumberFormat="1" applyFill="1" applyBorder="1" applyAlignment="1" applyProtection="1">
      <alignment horizontal="center"/>
      <protection locked="0"/>
    </xf>
    <xf numFmtId="14" fontId="22" fillId="3" borderId="20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49" fontId="0" fillId="3" borderId="21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49" fontId="0" fillId="3" borderId="22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wrapText="1"/>
    </xf>
    <xf numFmtId="0" fontId="0" fillId="0" borderId="0" xfId="0" applyProtection="1"/>
    <xf numFmtId="0" fontId="23" fillId="0" borderId="6" xfId="0" applyFont="1" applyBorder="1" applyAlignment="1" applyProtection="1">
      <alignment horizontal="center" vertical="top" wrapText="1"/>
    </xf>
    <xf numFmtId="0" fontId="18" fillId="0" borderId="24" xfId="0" applyFont="1" applyBorder="1" applyAlignment="1" applyProtection="1">
      <alignment horizontal="center" vertical="top" wrapText="1"/>
    </xf>
    <xf numFmtId="0" fontId="24" fillId="0" borderId="24" xfId="0" applyFont="1" applyBorder="1" applyAlignment="1" applyProtection="1">
      <alignment horizontal="center" vertical="top" wrapText="1"/>
    </xf>
    <xf numFmtId="0" fontId="25" fillId="0" borderId="25" xfId="0" applyFont="1" applyBorder="1" applyAlignment="1" applyProtection="1">
      <alignment horizontal="center" vertical="top" wrapText="1"/>
    </xf>
    <xf numFmtId="0" fontId="0" fillId="0" borderId="26" xfId="0" applyBorder="1" applyProtection="1"/>
    <xf numFmtId="0" fontId="15" fillId="0" borderId="2" xfId="0" applyFont="1" applyBorder="1" applyProtection="1"/>
    <xf numFmtId="0" fontId="0" fillId="0" borderId="3" xfId="0" applyBorder="1" applyProtection="1"/>
    <xf numFmtId="0" fontId="15" fillId="0" borderId="0" xfId="0" applyFont="1" applyFill="1" applyBorder="1" applyProtection="1"/>
    <xf numFmtId="0" fontId="0" fillId="0" borderId="8" xfId="0" applyBorder="1" applyProtection="1"/>
    <xf numFmtId="5" fontId="27" fillId="2" borderId="1" xfId="0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/>
    <xf numFmtId="0" fontId="1" fillId="0" borderId="0" xfId="0" applyFont="1" applyAlignment="1">
      <alignment horizontal="center" wrapText="1"/>
    </xf>
    <xf numFmtId="0" fontId="22" fillId="0" borderId="3" xfId="0" applyFont="1" applyBorder="1" applyAlignment="1">
      <alignment vertical="top" wrapText="1"/>
    </xf>
    <xf numFmtId="0" fontId="21" fillId="0" borderId="7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" fillId="0" borderId="27" xfId="0" applyFont="1" applyBorder="1" applyAlignment="1" applyProtection="1">
      <alignment horizontal="center" vertical="top" wrapText="1"/>
    </xf>
    <xf numFmtId="8" fontId="26" fillId="0" borderId="2" xfId="0" applyNumberFormat="1" applyFont="1" applyBorder="1" applyAlignment="1" applyProtection="1">
      <alignment horizontal="justify" vertical="center" wrapText="1"/>
    </xf>
    <xf numFmtId="7" fontId="0" fillId="2" borderId="20" xfId="0" applyNumberFormat="1" applyFill="1" applyBorder="1" applyAlignment="1" applyProtection="1">
      <alignment horizontal="center"/>
    </xf>
    <xf numFmtId="7" fontId="22" fillId="2" borderId="13" xfId="1" applyNumberFormat="1" applyFont="1" applyFill="1" applyBorder="1" applyAlignment="1" applyProtection="1">
      <alignment horizontal="center"/>
    </xf>
    <xf numFmtId="7" fontId="0" fillId="2" borderId="2" xfId="0" applyNumberFormat="1" applyFill="1" applyBorder="1" applyAlignment="1" applyProtection="1">
      <alignment horizontal="center"/>
    </xf>
    <xf numFmtId="7" fontId="0" fillId="2" borderId="23" xfId="0" applyNumberFormat="1" applyFill="1" applyBorder="1" applyAlignment="1" applyProtection="1">
      <alignment horizontal="center"/>
    </xf>
    <xf numFmtId="0" fontId="18" fillId="0" borderId="34" xfId="0" applyFont="1" applyBorder="1" applyAlignment="1">
      <alignment horizontal="center" wrapText="1"/>
    </xf>
    <xf numFmtId="0" fontId="18" fillId="0" borderId="31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6" fillId="3" borderId="35" xfId="0" applyFont="1" applyFill="1" applyBorder="1" applyAlignment="1" applyProtection="1">
      <alignment horizontal="center" vertical="center"/>
      <protection locked="0"/>
    </xf>
    <xf numFmtId="0" fontId="16" fillId="3" borderId="36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top"/>
      <protection locked="0"/>
    </xf>
    <xf numFmtId="0" fontId="18" fillId="0" borderId="0" xfId="0" applyFont="1" applyAlignment="1">
      <alignment horizontal="left" wrapText="1"/>
    </xf>
    <xf numFmtId="0" fontId="18" fillId="3" borderId="29" xfId="0" applyFont="1" applyFill="1" applyBorder="1" applyAlignment="1" applyProtection="1">
      <alignment horizontal="center" vertical="top"/>
      <protection locked="0"/>
    </xf>
    <xf numFmtId="0" fontId="18" fillId="3" borderId="30" xfId="0" applyFont="1" applyFill="1" applyBorder="1" applyAlignment="1" applyProtection="1">
      <alignment horizontal="center" vertical="top"/>
      <protection locked="0"/>
    </xf>
    <xf numFmtId="0" fontId="16" fillId="0" borderId="28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16" fillId="3" borderId="32" xfId="0" applyFont="1" applyFill="1" applyBorder="1" applyAlignment="1" applyProtection="1">
      <alignment horizontal="center" vertical="center"/>
      <protection locked="0"/>
    </xf>
    <xf numFmtId="0" fontId="16" fillId="3" borderId="33" xfId="0" applyFont="1" applyFill="1" applyBorder="1" applyAlignment="1" applyProtection="1">
      <alignment horizontal="center" vertical="center"/>
      <protection locked="0"/>
    </xf>
    <xf numFmtId="0" fontId="16" fillId="0" borderId="28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wrapText="1"/>
    </xf>
    <xf numFmtId="0" fontId="28" fillId="3" borderId="1" xfId="0" applyFont="1" applyFill="1" applyBorder="1" applyAlignment="1" applyProtection="1">
      <alignment horizontal="center" vertical="top"/>
      <protection locked="0"/>
    </xf>
    <xf numFmtId="0" fontId="29" fillId="0" borderId="0" xfId="0" applyFont="1" applyBorder="1" applyAlignment="1" applyProtection="1">
      <alignment horizontal="center" vertical="center" wrapText="1"/>
    </xf>
    <xf numFmtId="0" fontId="29" fillId="0" borderId="37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right"/>
    </xf>
    <xf numFmtId="0" fontId="23" fillId="0" borderId="38" xfId="0" applyFont="1" applyBorder="1" applyAlignment="1" applyProtection="1">
      <alignment horizontal="right"/>
    </xf>
    <xf numFmtId="0" fontId="23" fillId="0" borderId="30" xfId="0" applyFont="1" applyBorder="1" applyAlignment="1" applyProtection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tabSelected="1" zoomScaleNormal="100" workbookViewId="0">
      <selection activeCell="B38" sqref="B38"/>
    </sheetView>
  </sheetViews>
  <sheetFormatPr defaultColWidth="8.85546875" defaultRowHeight="15" x14ac:dyDescent="0.25"/>
  <cols>
    <col min="1" max="1" width="54.85546875" style="4" customWidth="1"/>
    <col min="2" max="2" width="40.85546875" style="3" customWidth="1"/>
    <col min="3" max="3" width="27.5703125" style="3" customWidth="1"/>
    <col min="4" max="16384" width="8.85546875" style="3"/>
  </cols>
  <sheetData>
    <row r="1" spans="1:3" ht="25.5" x14ac:dyDescent="0.35">
      <c r="A1" s="80" t="s">
        <v>43</v>
      </c>
      <c r="B1" s="80"/>
      <c r="C1" s="80"/>
    </row>
    <row r="2" spans="1:3" ht="25.5" x14ac:dyDescent="0.35">
      <c r="A2" s="52"/>
      <c r="B2" s="52"/>
      <c r="C2" s="52"/>
    </row>
    <row r="3" spans="1:3" x14ac:dyDescent="0.25">
      <c r="A3" s="55" t="s">
        <v>34</v>
      </c>
    </row>
    <row r="5" spans="1:3" ht="15.75" x14ac:dyDescent="0.25">
      <c r="A5" s="9" t="s">
        <v>19</v>
      </c>
      <c r="B5" s="81" t="s">
        <v>44</v>
      </c>
      <c r="C5" s="81"/>
    </row>
    <row r="6" spans="1:3" ht="51" customHeight="1" x14ac:dyDescent="0.25">
      <c r="A6" s="9" t="s">
        <v>0</v>
      </c>
      <c r="B6" s="82" t="s">
        <v>1</v>
      </c>
      <c r="C6" s="82"/>
    </row>
    <row r="9" spans="1:3" ht="15.75" x14ac:dyDescent="0.25">
      <c r="A9" s="2" t="s">
        <v>36</v>
      </c>
    </row>
    <row r="10" spans="1:3" ht="15.75" thickBot="1" x14ac:dyDescent="0.3"/>
    <row r="11" spans="1:3" ht="16.5" thickBot="1" x14ac:dyDescent="0.3">
      <c r="A11" s="1" t="s">
        <v>23</v>
      </c>
      <c r="B11" s="67"/>
      <c r="C11" s="67"/>
    </row>
    <row r="12" spans="1:3" ht="16.5" thickBot="1" x14ac:dyDescent="0.3">
      <c r="A12" s="23" t="s">
        <v>24</v>
      </c>
      <c r="B12" s="67"/>
      <c r="C12" s="67"/>
    </row>
    <row r="13" spans="1:3" ht="16.5" thickBot="1" x14ac:dyDescent="0.3">
      <c r="A13" s="23" t="s">
        <v>25</v>
      </c>
      <c r="B13" s="67"/>
      <c r="C13" s="67"/>
    </row>
    <row r="14" spans="1:3" s="15" customFormat="1" ht="27.95" customHeight="1" thickBot="1" x14ac:dyDescent="0.3">
      <c r="A14" s="72" t="s">
        <v>29</v>
      </c>
      <c r="B14" s="83"/>
      <c r="C14" s="83"/>
    </row>
    <row r="15" spans="1:3" s="15" customFormat="1" ht="27.95" customHeight="1" thickBot="1" x14ac:dyDescent="0.3">
      <c r="A15" s="73"/>
      <c r="B15" s="68"/>
      <c r="C15" s="68"/>
    </row>
    <row r="16" spans="1:3" s="15" customFormat="1" ht="27.95" customHeight="1" thickBot="1" x14ac:dyDescent="0.3">
      <c r="A16" s="72" t="s">
        <v>30</v>
      </c>
      <c r="B16" s="70"/>
      <c r="C16" s="71"/>
    </row>
    <row r="17" spans="1:3" s="15" customFormat="1" ht="55.5" customHeight="1" thickBot="1" x14ac:dyDescent="0.3">
      <c r="A17" s="73"/>
      <c r="B17" s="70"/>
      <c r="C17" s="71"/>
    </row>
    <row r="18" spans="1:3" s="15" customFormat="1" ht="27.95" customHeight="1" thickBot="1" x14ac:dyDescent="0.3">
      <c r="A18" s="72" t="s">
        <v>31</v>
      </c>
      <c r="B18" s="68"/>
      <c r="C18" s="68"/>
    </row>
    <row r="19" spans="1:3" s="15" customFormat="1" ht="27.95" customHeight="1" thickBot="1" x14ac:dyDescent="0.3">
      <c r="A19" s="73"/>
      <c r="B19" s="83"/>
      <c r="C19" s="83"/>
    </row>
    <row r="20" spans="1:3" ht="14.45" customHeight="1" x14ac:dyDescent="0.25">
      <c r="A20" s="78" t="s">
        <v>26</v>
      </c>
      <c r="B20" s="65"/>
      <c r="C20" s="66"/>
    </row>
    <row r="21" spans="1:3" ht="15" customHeight="1" thickBot="1" x14ac:dyDescent="0.3">
      <c r="A21" s="79"/>
      <c r="B21" s="76"/>
      <c r="C21" s="77"/>
    </row>
    <row r="22" spans="1:3" x14ac:dyDescent="0.25">
      <c r="B22" s="18"/>
      <c r="C22" s="18"/>
    </row>
    <row r="24" spans="1:3" x14ac:dyDescent="0.25">
      <c r="A24" s="5" t="s">
        <v>21</v>
      </c>
      <c r="B24" s="11" t="s">
        <v>35</v>
      </c>
    </row>
    <row r="25" spans="1:3" x14ac:dyDescent="0.25">
      <c r="C25" s="6"/>
    </row>
    <row r="26" spans="1:3" x14ac:dyDescent="0.25">
      <c r="A26" s="10" t="s">
        <v>39</v>
      </c>
      <c r="B26" s="19">
        <f>'SEZNAM VOZIDEL (LIST2)'!H53</f>
        <v>0</v>
      </c>
    </row>
    <row r="28" spans="1:3" x14ac:dyDescent="0.25">
      <c r="A28" s="7"/>
      <c r="B28" s="8"/>
      <c r="C28" s="8"/>
    </row>
    <row r="29" spans="1:3" ht="51" customHeight="1" thickBot="1" x14ac:dyDescent="0.3">
      <c r="A29" s="62" t="s">
        <v>45</v>
      </c>
      <c r="B29" s="63"/>
      <c r="C29" s="64"/>
    </row>
    <row r="30" spans="1:3" ht="20.25" customHeight="1" thickBot="1" x14ac:dyDescent="0.3">
      <c r="B30" s="24"/>
    </row>
    <row r="31" spans="1:3" ht="14.25" customHeight="1" x14ac:dyDescent="0.25">
      <c r="A31" s="74"/>
      <c r="B31" s="75"/>
      <c r="C31" s="74"/>
    </row>
    <row r="32" spans="1:3" ht="15.75" thickBot="1" x14ac:dyDescent="0.3"/>
    <row r="33" spans="1:3" x14ac:dyDescent="0.25">
      <c r="A33" s="13" t="s">
        <v>17</v>
      </c>
      <c r="B33" s="14" t="s">
        <v>38</v>
      </c>
    </row>
    <row r="34" spans="1:3" ht="55.5" customHeight="1" x14ac:dyDescent="0.25">
      <c r="A34" s="53" t="s">
        <v>42</v>
      </c>
      <c r="B34" s="25"/>
    </row>
    <row r="35" spans="1:3" ht="153" customHeight="1" x14ac:dyDescent="0.25">
      <c r="A35" s="53" t="s">
        <v>46</v>
      </c>
      <c r="B35" s="25"/>
    </row>
    <row r="36" spans="1:3" ht="50.25" customHeight="1" x14ac:dyDescent="0.25">
      <c r="A36" s="12" t="s">
        <v>33</v>
      </c>
      <c r="B36" s="25"/>
    </row>
    <row r="37" spans="1:3" ht="24.75" customHeight="1" x14ac:dyDescent="0.25">
      <c r="A37" s="54" t="s">
        <v>32</v>
      </c>
      <c r="B37" s="26"/>
    </row>
    <row r="38" spans="1:3" ht="155.25" customHeight="1" thickBot="1" x14ac:dyDescent="0.3">
      <c r="A38" s="17" t="s">
        <v>20</v>
      </c>
      <c r="B38" s="27" t="s">
        <v>47</v>
      </c>
    </row>
    <row r="40" spans="1:3" ht="27.95" customHeight="1" x14ac:dyDescent="0.25">
      <c r="A40" s="69" t="s">
        <v>18</v>
      </c>
      <c r="B40" s="69"/>
      <c r="C40" s="69"/>
    </row>
    <row r="42" spans="1:3" ht="15.75" thickBot="1" x14ac:dyDescent="0.3">
      <c r="A42" s="16"/>
    </row>
    <row r="43" spans="1:3" x14ac:dyDescent="0.25">
      <c r="A43" s="20" t="s">
        <v>27</v>
      </c>
      <c r="B43" s="28"/>
    </row>
    <row r="44" spans="1:3" x14ac:dyDescent="0.25">
      <c r="A44" s="21" t="s">
        <v>28</v>
      </c>
      <c r="B44" s="29"/>
    </row>
    <row r="45" spans="1:3" ht="32.1" customHeight="1" thickBot="1" x14ac:dyDescent="0.3">
      <c r="A45" s="22" t="s">
        <v>37</v>
      </c>
      <c r="B45" s="30"/>
    </row>
    <row r="47" spans="1:3" x14ac:dyDescent="0.25">
      <c r="B47" s="50"/>
      <c r="C47" s="51"/>
    </row>
    <row r="49" spans="1:2" x14ac:dyDescent="0.25">
      <c r="A49" s="51"/>
      <c r="B49" s="51"/>
    </row>
  </sheetData>
  <sheetProtection algorithmName="SHA-512" hashValue="RdFx8OuKafmtxsBuauPQFOFx0tydr6sZzVbawEUAZHG5psAF+Xez0YV/UiKQxulbTGlEWfgGAEAGxDgDCZx4Gw==" saltValue="piVcBOHP7WqvllkAaWQpEQ==" spinCount="100000" sheet="1" formatCells="0" formatRows="0" selectLockedCells="1"/>
  <customSheetViews>
    <customSheetView guid="{A55C56CF-94EF-41C6-9590-835F503DA385}" showPageBreaks="1" fitToPage="1" view="pageLayout">
      <selection activeCell="A53" sqref="A53"/>
      <rowBreaks count="1" manualBreakCount="1">
        <brk id="33" max="16383" man="1"/>
      </rowBreaks>
      <pageMargins left="0.7" right="0.7" top="0.78740157499999996" bottom="0.78740157499999996" header="0.3" footer="0.3"/>
      <pageSetup paperSize="9" scale="70" fitToHeight="0" orientation="portrait" r:id="rId1"/>
    </customSheetView>
    <customSheetView guid="{D677089D-7DFD-4BA0-81F6-05617C039602}" showPageBreaks="1" fitToPage="1">
      <selection activeCell="A40" sqref="A40:IV40"/>
      <pageMargins left="0.7" right="0.7" top="0.78740157499999996" bottom="0.78740157499999996" header="0.3" footer="0.3"/>
      <pageSetup paperSize="9" scale="42" orientation="portrait" r:id="rId2"/>
    </customSheetView>
    <customSheetView guid="{85EB8FDF-49E0-40DA-AE7D-DDA527FDF04A}" fitToPage="1" topLeftCell="A8">
      <selection activeCell="A15" sqref="A15:A16"/>
      <pageMargins left="0.7" right="0.7" top="0.78740157499999996" bottom="0.78740157499999996" header="0.3" footer="0.3"/>
      <pageSetup paperSize="9" scale="57" orientation="portrait" r:id="rId3"/>
    </customSheetView>
    <customSheetView guid="{FFD42829-7CFF-444F-831E-F6D416C333A0}" fitToPage="1" topLeftCell="A23">
      <selection activeCell="B29" sqref="B29"/>
      <pageMargins left="0.7" right="0.7" top="0.78740157499999996" bottom="0.78740157499999996" header="0.3" footer="0.3"/>
      <pageSetup paperSize="9" scale="42" orientation="portrait" r:id="rId4"/>
    </customSheetView>
    <customSheetView guid="{E5DF41CB-0470-4764-BE31-741999F97BF9}" scale="80" showPageBreaks="1" fitToPage="1" topLeftCell="A38">
      <selection activeCell="L23" sqref="L23"/>
      <pageMargins left="0.7" right="0.7" top="0.78740157499999996" bottom="0.78740157499999996" header="0.3" footer="0.3"/>
      <pageSetup paperSize="9" scale="71" fitToHeight="0" orientation="portrait" r:id="rId5"/>
    </customSheetView>
    <customSheetView guid="{F8EA8D70-7C33-4FF4-A278-DC6C02B979FF}" showPageBreaks="1" fitToPage="1">
      <selection activeCell="B54" sqref="B54"/>
      <pageMargins left="0.7" right="0.7" top="0.78740157499999996" bottom="0.78740157499999996" header="0.3" footer="0.3"/>
      <pageSetup paperSize="9" scale="38" orientation="portrait" r:id="rId6"/>
    </customSheetView>
  </customSheetViews>
  <mergeCells count="21">
    <mergeCell ref="A1:C1"/>
    <mergeCell ref="B5:C5"/>
    <mergeCell ref="B6:C6"/>
    <mergeCell ref="A16:A17"/>
    <mergeCell ref="A18:A19"/>
    <mergeCell ref="B14:C14"/>
    <mergeCell ref="B12:C12"/>
    <mergeCell ref="B18:C18"/>
    <mergeCell ref="B11:C11"/>
    <mergeCell ref="B19:C19"/>
    <mergeCell ref="A29:C29"/>
    <mergeCell ref="B20:C20"/>
    <mergeCell ref="B13:C13"/>
    <mergeCell ref="B15:C15"/>
    <mergeCell ref="A40:C40"/>
    <mergeCell ref="B17:C17"/>
    <mergeCell ref="B16:C16"/>
    <mergeCell ref="A14:A15"/>
    <mergeCell ref="A31:C31"/>
    <mergeCell ref="B21:C21"/>
    <mergeCell ref="A20:A21"/>
  </mergeCells>
  <dataValidations disablePrompts="1" count="1">
    <dataValidation type="decimal" operator="lessThanOrEqual" allowBlank="1" showInputMessage="1" showErrorMessage="1" errorTitle="Překročen limit podpory" error="Maximální výše podpory je 2.500.000 Kč" sqref="B30">
      <formula1>2500000</formula1>
    </dataValidation>
  </dataValidations>
  <pageMargins left="0.7" right="0.7" top="0.78740157499999996" bottom="0.78740157499999996" header="0.3" footer="0.3"/>
  <pageSetup paperSize="9" scale="38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zoomScale="115" zoomScaleNormal="115" workbookViewId="0">
      <selection activeCell="B3" sqref="B3"/>
    </sheetView>
  </sheetViews>
  <sheetFormatPr defaultColWidth="8.85546875" defaultRowHeight="15" x14ac:dyDescent="0.25"/>
  <cols>
    <col min="1" max="1" width="8.85546875" style="39"/>
    <col min="2" max="8" width="27.5703125" style="39" customWidth="1"/>
    <col min="9" max="9" width="7.140625" style="39" customWidth="1"/>
    <col min="10" max="10" width="0.42578125" style="39" hidden="1" customWidth="1"/>
    <col min="11" max="11" width="0.42578125" style="39" customWidth="1"/>
    <col min="12" max="16384" width="8.85546875" style="39"/>
  </cols>
  <sheetData>
    <row r="1" spans="1:14" ht="98.45" customHeight="1" thickBot="1" x14ac:dyDescent="0.3">
      <c r="A1" s="84" t="s">
        <v>11</v>
      </c>
      <c r="B1" s="84"/>
      <c r="C1" s="84"/>
      <c r="D1" s="84"/>
      <c r="E1" s="84"/>
      <c r="F1" s="84"/>
      <c r="G1" s="84"/>
      <c r="H1" s="85"/>
      <c r="I1" s="38"/>
      <c r="J1" s="38"/>
      <c r="K1" s="38"/>
      <c r="L1" s="38"/>
      <c r="M1" s="38"/>
      <c r="N1" s="38"/>
    </row>
    <row r="2" spans="1:14" ht="123.75" customHeight="1" thickBot="1" x14ac:dyDescent="0.3">
      <c r="A2" s="40" t="s">
        <v>15</v>
      </c>
      <c r="B2" s="56" t="s">
        <v>41</v>
      </c>
      <c r="C2" s="41" t="s">
        <v>9</v>
      </c>
      <c r="D2" s="41" t="s">
        <v>10</v>
      </c>
      <c r="E2" s="42" t="s">
        <v>40</v>
      </c>
      <c r="F2" s="41" t="s">
        <v>22</v>
      </c>
      <c r="G2" s="43" t="s">
        <v>14</v>
      </c>
      <c r="H2" s="43" t="s">
        <v>2</v>
      </c>
    </row>
    <row r="3" spans="1:14" ht="15.75" x14ac:dyDescent="0.25">
      <c r="A3" s="44">
        <v>1</v>
      </c>
      <c r="B3" s="31"/>
      <c r="C3" s="32">
        <v>44501</v>
      </c>
      <c r="D3" s="32">
        <v>44561</v>
      </c>
      <c r="E3" s="33"/>
      <c r="F3" s="33"/>
      <c r="G3" s="58">
        <f>IF(F3=J$3,K$3,IF(F3=J$4,K$4,IF(F3=J$5,K$5,IF(F3=J$6,K$6,IF(F3=J$7,K$7,IF(F3=J$8,K$8,0))))))</f>
        <v>0</v>
      </c>
      <c r="H3" s="59">
        <f>(_xlfn.DAYS(D3,C3)+1)*G3*E3</f>
        <v>0</v>
      </c>
      <c r="J3" s="45" t="s">
        <v>3</v>
      </c>
      <c r="K3" s="57">
        <v>7</v>
      </c>
    </row>
    <row r="4" spans="1:14" ht="15.75" x14ac:dyDescent="0.25">
      <c r="A4" s="46">
        <v>2</v>
      </c>
      <c r="B4" s="34"/>
      <c r="C4" s="32">
        <v>44501</v>
      </c>
      <c r="D4" s="32">
        <v>44561</v>
      </c>
      <c r="E4" s="35"/>
      <c r="F4" s="35"/>
      <c r="G4" s="60">
        <f t="shared" ref="G4:G26" si="0">IF(F4=J$3,K$3,IF(F4=J$4,K$4,IF(F4=J$5,K$5,IF(F4=J$6,K$6,IF(F4=J$7,K$7,IF(F4=J$8,K$8,0))))))</f>
        <v>0</v>
      </c>
      <c r="H4" s="59">
        <f>(_xlfn.DAYS(D4,C4)+1)*G4*E4</f>
        <v>0</v>
      </c>
      <c r="J4" s="45" t="s">
        <v>4</v>
      </c>
      <c r="K4" s="57">
        <v>12.5</v>
      </c>
    </row>
    <row r="5" spans="1:14" ht="15.75" x14ac:dyDescent="0.25">
      <c r="A5" s="46">
        <v>3</v>
      </c>
      <c r="B5" s="34"/>
      <c r="C5" s="32">
        <v>44501</v>
      </c>
      <c r="D5" s="32">
        <v>44561</v>
      </c>
      <c r="E5" s="35"/>
      <c r="F5" s="35"/>
      <c r="G5" s="60">
        <f t="shared" si="0"/>
        <v>0</v>
      </c>
      <c r="H5" s="59">
        <f>(_xlfn.DAYS(D5,C5)+1)*G5*E5</f>
        <v>0</v>
      </c>
      <c r="J5" s="45" t="s">
        <v>5</v>
      </c>
      <c r="K5" s="57">
        <v>22.5</v>
      </c>
    </row>
    <row r="6" spans="1:14" ht="15.75" x14ac:dyDescent="0.25">
      <c r="A6" s="46">
        <v>4</v>
      </c>
      <c r="B6" s="34"/>
      <c r="C6" s="32">
        <v>44501</v>
      </c>
      <c r="D6" s="32">
        <v>44561</v>
      </c>
      <c r="E6" s="35"/>
      <c r="F6" s="35"/>
      <c r="G6" s="60">
        <f t="shared" si="0"/>
        <v>0</v>
      </c>
      <c r="H6" s="59">
        <f>(_xlfn.DAYS(D6,C6)+1)*G6*E6</f>
        <v>0</v>
      </c>
      <c r="J6" s="45" t="s">
        <v>6</v>
      </c>
      <c r="K6" s="57">
        <v>32</v>
      </c>
    </row>
    <row r="7" spans="1:14" ht="15.75" x14ac:dyDescent="0.25">
      <c r="A7" s="46">
        <v>5</v>
      </c>
      <c r="B7" s="34"/>
      <c r="C7" s="32">
        <v>44501</v>
      </c>
      <c r="D7" s="32">
        <v>44561</v>
      </c>
      <c r="E7" s="35"/>
      <c r="F7" s="35"/>
      <c r="G7" s="60">
        <f t="shared" si="0"/>
        <v>0</v>
      </c>
      <c r="H7" s="59">
        <f>(_xlfn.DAYS(D7,C7)+1)*G7*E7</f>
        <v>0</v>
      </c>
      <c r="J7" s="45" t="s">
        <v>7</v>
      </c>
      <c r="K7" s="57">
        <v>68</v>
      </c>
    </row>
    <row r="8" spans="1:14" ht="15.75" x14ac:dyDescent="0.25">
      <c r="A8" s="46">
        <v>6</v>
      </c>
      <c r="B8" s="34"/>
      <c r="C8" s="32">
        <v>44501</v>
      </c>
      <c r="D8" s="32">
        <v>44561</v>
      </c>
      <c r="E8" s="35"/>
      <c r="F8" s="35"/>
      <c r="G8" s="60">
        <f t="shared" si="0"/>
        <v>0</v>
      </c>
      <c r="H8" s="59">
        <f>(_xlfn.DAYS(D8,C8)+1)*G8*E8</f>
        <v>0</v>
      </c>
      <c r="J8" s="45" t="s">
        <v>8</v>
      </c>
      <c r="K8" s="57">
        <v>68</v>
      </c>
    </row>
    <row r="9" spans="1:14" x14ac:dyDescent="0.25">
      <c r="A9" s="46">
        <v>7</v>
      </c>
      <c r="B9" s="34"/>
      <c r="C9" s="32">
        <v>44501</v>
      </c>
      <c r="D9" s="32">
        <v>44561</v>
      </c>
      <c r="E9" s="35"/>
      <c r="F9" s="35"/>
      <c r="G9" s="60">
        <f t="shared" si="0"/>
        <v>0</v>
      </c>
      <c r="H9" s="59">
        <f>(_xlfn.DAYS(D9,C9)+1)*G9*E9</f>
        <v>0</v>
      </c>
    </row>
    <row r="10" spans="1:14" x14ac:dyDescent="0.25">
      <c r="A10" s="46">
        <v>8</v>
      </c>
      <c r="B10" s="34"/>
      <c r="C10" s="32">
        <v>44501</v>
      </c>
      <c r="D10" s="32">
        <v>44561</v>
      </c>
      <c r="E10" s="35"/>
      <c r="F10" s="35"/>
      <c r="G10" s="60">
        <f t="shared" si="0"/>
        <v>0</v>
      </c>
      <c r="H10" s="59">
        <f>(_xlfn.DAYS(D10,C10)+1)*G10*E10</f>
        <v>0</v>
      </c>
      <c r="J10" s="47" t="s">
        <v>13</v>
      </c>
    </row>
    <row r="11" spans="1:14" x14ac:dyDescent="0.25">
      <c r="A11" s="46">
        <v>9</v>
      </c>
      <c r="B11" s="34"/>
      <c r="C11" s="32">
        <v>44501</v>
      </c>
      <c r="D11" s="32">
        <v>44561</v>
      </c>
      <c r="E11" s="35"/>
      <c r="F11" s="35"/>
      <c r="G11" s="60">
        <f t="shared" si="0"/>
        <v>0</v>
      </c>
      <c r="H11" s="59">
        <f>(_xlfn.DAYS(D11,C11)+1)*G11*E11</f>
        <v>0</v>
      </c>
      <c r="J11" s="47" t="s">
        <v>12</v>
      </c>
    </row>
    <row r="12" spans="1:14" x14ac:dyDescent="0.25">
      <c r="A12" s="46">
        <v>10</v>
      </c>
      <c r="B12" s="34"/>
      <c r="C12" s="32">
        <v>44501</v>
      </c>
      <c r="D12" s="32">
        <v>44561</v>
      </c>
      <c r="E12" s="35"/>
      <c r="F12" s="35"/>
      <c r="G12" s="60">
        <f t="shared" si="0"/>
        <v>0</v>
      </c>
      <c r="H12" s="59">
        <f>(_xlfn.DAYS(D12,C12)+1)*G12*E12</f>
        <v>0</v>
      </c>
    </row>
    <row r="13" spans="1:14" x14ac:dyDescent="0.25">
      <c r="A13" s="46">
        <v>11</v>
      </c>
      <c r="B13" s="34"/>
      <c r="C13" s="32">
        <v>44501</v>
      </c>
      <c r="D13" s="32">
        <v>44561</v>
      </c>
      <c r="E13" s="35"/>
      <c r="F13" s="35"/>
      <c r="G13" s="60">
        <f t="shared" si="0"/>
        <v>0</v>
      </c>
      <c r="H13" s="59">
        <f>(_xlfn.DAYS(D13,C13)+1)*G13*E13</f>
        <v>0</v>
      </c>
      <c r="J13" s="39">
        <v>2000</v>
      </c>
    </row>
    <row r="14" spans="1:14" x14ac:dyDescent="0.25">
      <c r="A14" s="46">
        <v>12</v>
      </c>
      <c r="B14" s="34"/>
      <c r="C14" s="32">
        <v>44501</v>
      </c>
      <c r="D14" s="32">
        <v>44561</v>
      </c>
      <c r="E14" s="35"/>
      <c r="F14" s="35"/>
      <c r="G14" s="60">
        <f t="shared" si="0"/>
        <v>0</v>
      </c>
      <c r="H14" s="59">
        <f>(_xlfn.DAYS(D14,C14)+1)*G14*E14</f>
        <v>0</v>
      </c>
      <c r="J14" s="39">
        <v>2001</v>
      </c>
    </row>
    <row r="15" spans="1:14" x14ac:dyDescent="0.25">
      <c r="A15" s="46">
        <v>13</v>
      </c>
      <c r="B15" s="34"/>
      <c r="C15" s="32">
        <v>44501</v>
      </c>
      <c r="D15" s="32">
        <v>44561</v>
      </c>
      <c r="E15" s="35"/>
      <c r="F15" s="35"/>
      <c r="G15" s="60">
        <f t="shared" si="0"/>
        <v>0</v>
      </c>
      <c r="H15" s="59">
        <f>(_xlfn.DAYS(D15,C15)+1)*G15*E15</f>
        <v>0</v>
      </c>
      <c r="J15" s="39">
        <v>2002</v>
      </c>
    </row>
    <row r="16" spans="1:14" x14ac:dyDescent="0.25">
      <c r="A16" s="46">
        <v>14</v>
      </c>
      <c r="B16" s="34"/>
      <c r="C16" s="32">
        <v>44501</v>
      </c>
      <c r="D16" s="32">
        <v>44561</v>
      </c>
      <c r="E16" s="35"/>
      <c r="F16" s="35"/>
      <c r="G16" s="60">
        <f t="shared" si="0"/>
        <v>0</v>
      </c>
      <c r="H16" s="59">
        <f>(_xlfn.DAYS(D16,C16)+1)*G16*E16</f>
        <v>0</v>
      </c>
      <c r="J16" s="39">
        <v>2003</v>
      </c>
    </row>
    <row r="17" spans="1:10" x14ac:dyDescent="0.25">
      <c r="A17" s="46">
        <v>15</v>
      </c>
      <c r="B17" s="34"/>
      <c r="C17" s="32">
        <v>44501</v>
      </c>
      <c r="D17" s="32">
        <v>44561</v>
      </c>
      <c r="E17" s="35"/>
      <c r="F17" s="35"/>
      <c r="G17" s="60">
        <f t="shared" si="0"/>
        <v>0</v>
      </c>
      <c r="H17" s="59">
        <f>(_xlfn.DAYS(D17,C17)+1)*G17*E17</f>
        <v>0</v>
      </c>
      <c r="J17" s="39">
        <v>2004</v>
      </c>
    </row>
    <row r="18" spans="1:10" x14ac:dyDescent="0.25">
      <c r="A18" s="46">
        <v>16</v>
      </c>
      <c r="B18" s="34"/>
      <c r="C18" s="32">
        <v>44501</v>
      </c>
      <c r="D18" s="32">
        <v>44561</v>
      </c>
      <c r="E18" s="35"/>
      <c r="F18" s="35"/>
      <c r="G18" s="60">
        <f t="shared" si="0"/>
        <v>0</v>
      </c>
      <c r="H18" s="59">
        <f>(_xlfn.DAYS(D18,C18)+1)*G18*E18</f>
        <v>0</v>
      </c>
      <c r="J18" s="39">
        <v>2005</v>
      </c>
    </row>
    <row r="19" spans="1:10" x14ac:dyDescent="0.25">
      <c r="A19" s="46">
        <v>17</v>
      </c>
      <c r="B19" s="34"/>
      <c r="C19" s="32">
        <v>44501</v>
      </c>
      <c r="D19" s="32">
        <v>44561</v>
      </c>
      <c r="E19" s="35"/>
      <c r="F19" s="35"/>
      <c r="G19" s="60">
        <f t="shared" si="0"/>
        <v>0</v>
      </c>
      <c r="H19" s="59">
        <f>(_xlfn.DAYS(D19,C19)+1)*G19*E19</f>
        <v>0</v>
      </c>
      <c r="J19" s="39">
        <v>2006</v>
      </c>
    </row>
    <row r="20" spans="1:10" x14ac:dyDescent="0.25">
      <c r="A20" s="46">
        <v>18</v>
      </c>
      <c r="B20" s="34"/>
      <c r="C20" s="32">
        <v>44501</v>
      </c>
      <c r="D20" s="32">
        <v>44561</v>
      </c>
      <c r="E20" s="35"/>
      <c r="F20" s="35"/>
      <c r="G20" s="60">
        <f t="shared" si="0"/>
        <v>0</v>
      </c>
      <c r="H20" s="59">
        <f>(_xlfn.DAYS(D20,C20)+1)*G20*E20</f>
        <v>0</v>
      </c>
      <c r="J20" s="39">
        <v>2007</v>
      </c>
    </row>
    <row r="21" spans="1:10" x14ac:dyDescent="0.25">
      <c r="A21" s="46">
        <v>19</v>
      </c>
      <c r="B21" s="34"/>
      <c r="C21" s="32">
        <v>44501</v>
      </c>
      <c r="D21" s="32">
        <v>44561</v>
      </c>
      <c r="E21" s="35"/>
      <c r="F21" s="35"/>
      <c r="G21" s="60">
        <f t="shared" si="0"/>
        <v>0</v>
      </c>
      <c r="H21" s="59">
        <f>(_xlfn.DAYS(D21,C21)+1)*G21*E21</f>
        <v>0</v>
      </c>
      <c r="J21" s="39">
        <v>2008</v>
      </c>
    </row>
    <row r="22" spans="1:10" x14ac:dyDescent="0.25">
      <c r="A22" s="46">
        <v>20</v>
      </c>
      <c r="B22" s="34"/>
      <c r="C22" s="32">
        <v>44501</v>
      </c>
      <c r="D22" s="32">
        <v>44561</v>
      </c>
      <c r="E22" s="35"/>
      <c r="F22" s="35"/>
      <c r="G22" s="60">
        <f t="shared" si="0"/>
        <v>0</v>
      </c>
      <c r="H22" s="59">
        <f>(_xlfn.DAYS(D22,C22)+1)*G22*E22</f>
        <v>0</v>
      </c>
      <c r="J22" s="39">
        <v>2009</v>
      </c>
    </row>
    <row r="23" spans="1:10" x14ac:dyDescent="0.25">
      <c r="A23" s="46">
        <v>21</v>
      </c>
      <c r="B23" s="34"/>
      <c r="C23" s="32">
        <v>44501</v>
      </c>
      <c r="D23" s="32">
        <v>44561</v>
      </c>
      <c r="E23" s="35"/>
      <c r="F23" s="35"/>
      <c r="G23" s="60">
        <f t="shared" si="0"/>
        <v>0</v>
      </c>
      <c r="H23" s="59">
        <f>(_xlfn.DAYS(D23,C23)+1)*G23*E23</f>
        <v>0</v>
      </c>
      <c r="J23" s="39">
        <v>2010</v>
      </c>
    </row>
    <row r="24" spans="1:10" x14ac:dyDescent="0.25">
      <c r="A24" s="46">
        <v>22</v>
      </c>
      <c r="B24" s="34"/>
      <c r="C24" s="32">
        <v>44501</v>
      </c>
      <c r="D24" s="32">
        <v>44561</v>
      </c>
      <c r="E24" s="35"/>
      <c r="F24" s="35"/>
      <c r="G24" s="60">
        <f t="shared" si="0"/>
        <v>0</v>
      </c>
      <c r="H24" s="59">
        <f>(_xlfn.DAYS(D24,C24)+1)*G24*E24</f>
        <v>0</v>
      </c>
      <c r="J24" s="39">
        <v>2011</v>
      </c>
    </row>
    <row r="25" spans="1:10" x14ac:dyDescent="0.25">
      <c r="A25" s="46">
        <v>23</v>
      </c>
      <c r="B25" s="34"/>
      <c r="C25" s="32">
        <v>44501</v>
      </c>
      <c r="D25" s="32">
        <v>44561</v>
      </c>
      <c r="E25" s="35"/>
      <c r="F25" s="35"/>
      <c r="G25" s="60">
        <f t="shared" si="0"/>
        <v>0</v>
      </c>
      <c r="H25" s="59">
        <f>(_xlfn.DAYS(D25,C25)+1)*G25*E25</f>
        <v>0</v>
      </c>
      <c r="J25" s="39">
        <v>2012</v>
      </c>
    </row>
    <row r="26" spans="1:10" x14ac:dyDescent="0.25">
      <c r="A26" s="46">
        <v>24</v>
      </c>
      <c r="B26" s="34"/>
      <c r="C26" s="32">
        <v>44501</v>
      </c>
      <c r="D26" s="32">
        <v>44561</v>
      </c>
      <c r="E26" s="35"/>
      <c r="F26" s="35"/>
      <c r="G26" s="60">
        <f t="shared" si="0"/>
        <v>0</v>
      </c>
      <c r="H26" s="59">
        <f>(_xlfn.DAYS(D26,C26)+1)*G26*E26</f>
        <v>0</v>
      </c>
      <c r="J26" s="39">
        <v>2013</v>
      </c>
    </row>
    <row r="27" spans="1:10" x14ac:dyDescent="0.25">
      <c r="A27" s="46">
        <v>25</v>
      </c>
      <c r="B27" s="34"/>
      <c r="C27" s="32">
        <v>44501</v>
      </c>
      <c r="D27" s="32">
        <v>44561</v>
      </c>
      <c r="E27" s="35"/>
      <c r="F27" s="35"/>
      <c r="G27" s="60">
        <f t="shared" ref="G27:G52" si="1">IF(F27=J$3,K$3,IF(F27=J$4,K$4,IF(F27=J$5,K$5,IF(F27=J$6,K$6,IF(F27=J$7,K$7,IF(F27=J$8,K$8,0))))))</f>
        <v>0</v>
      </c>
      <c r="H27" s="59">
        <f>(_xlfn.DAYS(D27,C27)+1)*G27*E27</f>
        <v>0</v>
      </c>
      <c r="J27" s="39">
        <v>2014</v>
      </c>
    </row>
    <row r="28" spans="1:10" x14ac:dyDescent="0.25">
      <c r="A28" s="46">
        <v>26</v>
      </c>
      <c r="B28" s="34"/>
      <c r="C28" s="32">
        <v>44501</v>
      </c>
      <c r="D28" s="32">
        <v>44561</v>
      </c>
      <c r="E28" s="35"/>
      <c r="F28" s="35"/>
      <c r="G28" s="60">
        <f t="shared" si="1"/>
        <v>0</v>
      </c>
      <c r="H28" s="59">
        <f>(_xlfn.DAYS(D28,C28)+1)*G28*E28</f>
        <v>0</v>
      </c>
      <c r="J28" s="39">
        <v>2015</v>
      </c>
    </row>
    <row r="29" spans="1:10" x14ac:dyDescent="0.25">
      <c r="A29" s="46">
        <v>27</v>
      </c>
      <c r="B29" s="34"/>
      <c r="C29" s="32">
        <v>44501</v>
      </c>
      <c r="D29" s="32">
        <v>44561</v>
      </c>
      <c r="E29" s="35"/>
      <c r="F29" s="35"/>
      <c r="G29" s="60">
        <f t="shared" si="1"/>
        <v>0</v>
      </c>
      <c r="H29" s="59">
        <f>(_xlfn.DAYS(D29,C29)+1)*G29*E29</f>
        <v>0</v>
      </c>
      <c r="J29" s="39">
        <v>2016</v>
      </c>
    </row>
    <row r="30" spans="1:10" x14ac:dyDescent="0.25">
      <c r="A30" s="46">
        <v>28</v>
      </c>
      <c r="B30" s="34"/>
      <c r="C30" s="32">
        <v>44501</v>
      </c>
      <c r="D30" s="32">
        <v>44561</v>
      </c>
      <c r="E30" s="35"/>
      <c r="F30" s="35"/>
      <c r="G30" s="60">
        <f t="shared" si="1"/>
        <v>0</v>
      </c>
      <c r="H30" s="59">
        <f>(_xlfn.DAYS(D30,C30)+1)*G30*E30</f>
        <v>0</v>
      </c>
      <c r="J30" s="39">
        <v>2017</v>
      </c>
    </row>
    <row r="31" spans="1:10" x14ac:dyDescent="0.25">
      <c r="A31" s="46">
        <v>29</v>
      </c>
      <c r="B31" s="34"/>
      <c r="C31" s="32">
        <v>44501</v>
      </c>
      <c r="D31" s="32">
        <v>44561</v>
      </c>
      <c r="E31" s="35"/>
      <c r="F31" s="35"/>
      <c r="G31" s="60">
        <f t="shared" si="1"/>
        <v>0</v>
      </c>
      <c r="H31" s="59">
        <f>(_xlfn.DAYS(D31,C31)+1)*G31*E31</f>
        <v>0</v>
      </c>
      <c r="J31" s="39">
        <v>2018</v>
      </c>
    </row>
    <row r="32" spans="1:10" x14ac:dyDescent="0.25">
      <c r="A32" s="46">
        <v>30</v>
      </c>
      <c r="B32" s="34"/>
      <c r="C32" s="32">
        <v>44501</v>
      </c>
      <c r="D32" s="32">
        <v>44561</v>
      </c>
      <c r="E32" s="35"/>
      <c r="F32" s="35"/>
      <c r="G32" s="60">
        <f t="shared" si="1"/>
        <v>0</v>
      </c>
      <c r="H32" s="59">
        <f>(_xlfn.DAYS(D32,C32)+1)*G32*E32</f>
        <v>0</v>
      </c>
      <c r="J32" s="39">
        <v>2019</v>
      </c>
    </row>
    <row r="33" spans="1:10" x14ac:dyDescent="0.25">
      <c r="A33" s="46">
        <v>31</v>
      </c>
      <c r="B33" s="34"/>
      <c r="C33" s="32">
        <v>44501</v>
      </c>
      <c r="D33" s="32">
        <v>44561</v>
      </c>
      <c r="E33" s="35"/>
      <c r="F33" s="35"/>
      <c r="G33" s="60">
        <f t="shared" si="1"/>
        <v>0</v>
      </c>
      <c r="H33" s="59">
        <f>(_xlfn.DAYS(D33,C33)+1)*G33*E33</f>
        <v>0</v>
      </c>
      <c r="J33" s="39">
        <v>2020</v>
      </c>
    </row>
    <row r="34" spans="1:10" x14ac:dyDescent="0.25">
      <c r="A34" s="46">
        <v>32</v>
      </c>
      <c r="B34" s="34"/>
      <c r="C34" s="32">
        <v>44501</v>
      </c>
      <c r="D34" s="32">
        <v>44561</v>
      </c>
      <c r="E34" s="35"/>
      <c r="F34" s="35"/>
      <c r="G34" s="60">
        <f t="shared" si="1"/>
        <v>0</v>
      </c>
      <c r="H34" s="59">
        <f>(_xlfn.DAYS(D34,C34)+1)*G34*E34</f>
        <v>0</v>
      </c>
    </row>
    <row r="35" spans="1:10" x14ac:dyDescent="0.25">
      <c r="A35" s="46">
        <v>33</v>
      </c>
      <c r="B35" s="34"/>
      <c r="C35" s="32">
        <v>44501</v>
      </c>
      <c r="D35" s="32">
        <v>44561</v>
      </c>
      <c r="E35" s="35"/>
      <c r="F35" s="35"/>
      <c r="G35" s="60">
        <f t="shared" si="1"/>
        <v>0</v>
      </c>
      <c r="H35" s="59">
        <f>(_xlfn.DAYS(D35,C35)+1)*G35*E35</f>
        <v>0</v>
      </c>
    </row>
    <row r="36" spans="1:10" x14ac:dyDescent="0.25">
      <c r="A36" s="46">
        <v>34</v>
      </c>
      <c r="B36" s="34"/>
      <c r="C36" s="32">
        <v>44501</v>
      </c>
      <c r="D36" s="32">
        <v>44561</v>
      </c>
      <c r="E36" s="35"/>
      <c r="F36" s="35"/>
      <c r="G36" s="60">
        <f t="shared" si="1"/>
        <v>0</v>
      </c>
      <c r="H36" s="59">
        <f>(_xlfn.DAYS(D36,C36)+1)*G36*E36</f>
        <v>0</v>
      </c>
    </row>
    <row r="37" spans="1:10" x14ac:dyDescent="0.25">
      <c r="A37" s="46">
        <v>35</v>
      </c>
      <c r="B37" s="34"/>
      <c r="C37" s="32">
        <v>44501</v>
      </c>
      <c r="D37" s="32">
        <v>44561</v>
      </c>
      <c r="E37" s="35"/>
      <c r="F37" s="35"/>
      <c r="G37" s="60">
        <f t="shared" si="1"/>
        <v>0</v>
      </c>
      <c r="H37" s="59">
        <f>(_xlfn.DAYS(D37,C37)+1)*G37*E37</f>
        <v>0</v>
      </c>
    </row>
    <row r="38" spans="1:10" x14ac:dyDescent="0.25">
      <c r="A38" s="46">
        <v>36</v>
      </c>
      <c r="B38" s="34"/>
      <c r="C38" s="32">
        <v>44501</v>
      </c>
      <c r="D38" s="32">
        <v>44561</v>
      </c>
      <c r="E38" s="35"/>
      <c r="F38" s="35"/>
      <c r="G38" s="60">
        <f t="shared" si="1"/>
        <v>0</v>
      </c>
      <c r="H38" s="59">
        <f>(_xlfn.DAYS(D38,C38)+1)*G38*E38</f>
        <v>0</v>
      </c>
    </row>
    <row r="39" spans="1:10" x14ac:dyDescent="0.25">
      <c r="A39" s="46">
        <v>37</v>
      </c>
      <c r="B39" s="34"/>
      <c r="C39" s="32">
        <v>44501</v>
      </c>
      <c r="D39" s="32">
        <v>44561</v>
      </c>
      <c r="E39" s="35"/>
      <c r="F39" s="35"/>
      <c r="G39" s="60">
        <f t="shared" si="1"/>
        <v>0</v>
      </c>
      <c r="H39" s="59">
        <f>(_xlfn.DAYS(D39,C39)+1)*G39*E39</f>
        <v>0</v>
      </c>
    </row>
    <row r="40" spans="1:10" x14ac:dyDescent="0.25">
      <c r="A40" s="46">
        <v>38</v>
      </c>
      <c r="B40" s="34"/>
      <c r="C40" s="32">
        <v>44501</v>
      </c>
      <c r="D40" s="32">
        <v>44561</v>
      </c>
      <c r="E40" s="35"/>
      <c r="F40" s="35"/>
      <c r="G40" s="60">
        <f t="shared" si="1"/>
        <v>0</v>
      </c>
      <c r="H40" s="59">
        <f>(_xlfn.DAYS(D40,C40)+1)*G40*E40</f>
        <v>0</v>
      </c>
    </row>
    <row r="41" spans="1:10" x14ac:dyDescent="0.25">
      <c r="A41" s="46">
        <v>39</v>
      </c>
      <c r="B41" s="34"/>
      <c r="C41" s="32">
        <v>44501</v>
      </c>
      <c r="D41" s="32">
        <v>44561</v>
      </c>
      <c r="E41" s="35"/>
      <c r="F41" s="35"/>
      <c r="G41" s="60">
        <f t="shared" si="1"/>
        <v>0</v>
      </c>
      <c r="H41" s="59">
        <f>(_xlfn.DAYS(D41,C41)+1)*G41*E41</f>
        <v>0</v>
      </c>
    </row>
    <row r="42" spans="1:10" x14ac:dyDescent="0.25">
      <c r="A42" s="46">
        <v>40</v>
      </c>
      <c r="B42" s="34"/>
      <c r="C42" s="32">
        <v>44501</v>
      </c>
      <c r="D42" s="32">
        <v>44561</v>
      </c>
      <c r="E42" s="35"/>
      <c r="F42" s="35"/>
      <c r="G42" s="60">
        <f t="shared" si="1"/>
        <v>0</v>
      </c>
      <c r="H42" s="59">
        <f>(_xlfn.DAYS(D42,C42)+1)*G42*E42</f>
        <v>0</v>
      </c>
    </row>
    <row r="43" spans="1:10" x14ac:dyDescent="0.25">
      <c r="A43" s="46">
        <v>41</v>
      </c>
      <c r="B43" s="34"/>
      <c r="C43" s="32">
        <v>44501</v>
      </c>
      <c r="D43" s="32">
        <v>44561</v>
      </c>
      <c r="E43" s="35"/>
      <c r="F43" s="35"/>
      <c r="G43" s="60">
        <f t="shared" si="1"/>
        <v>0</v>
      </c>
      <c r="H43" s="59">
        <f>(_xlfn.DAYS(D43,C43)+1)*G43*E43</f>
        <v>0</v>
      </c>
    </row>
    <row r="44" spans="1:10" x14ac:dyDescent="0.25">
      <c r="A44" s="46">
        <v>42</v>
      </c>
      <c r="B44" s="34"/>
      <c r="C44" s="32">
        <v>44501</v>
      </c>
      <c r="D44" s="32">
        <v>44561</v>
      </c>
      <c r="E44" s="35"/>
      <c r="F44" s="35"/>
      <c r="G44" s="60">
        <f t="shared" si="1"/>
        <v>0</v>
      </c>
      <c r="H44" s="59">
        <f>(_xlfn.DAYS(D44,C44)+1)*G44*E44</f>
        <v>0</v>
      </c>
    </row>
    <row r="45" spans="1:10" x14ac:dyDescent="0.25">
      <c r="A45" s="46">
        <v>43</v>
      </c>
      <c r="B45" s="34"/>
      <c r="C45" s="32">
        <v>44501</v>
      </c>
      <c r="D45" s="32">
        <v>44561</v>
      </c>
      <c r="E45" s="35"/>
      <c r="F45" s="35"/>
      <c r="G45" s="60">
        <f t="shared" si="1"/>
        <v>0</v>
      </c>
      <c r="H45" s="59">
        <f>(_xlfn.DAYS(D45,C45)+1)*G45*E45</f>
        <v>0</v>
      </c>
    </row>
    <row r="46" spans="1:10" x14ac:dyDescent="0.25">
      <c r="A46" s="46">
        <v>44</v>
      </c>
      <c r="B46" s="34"/>
      <c r="C46" s="32">
        <v>44501</v>
      </c>
      <c r="D46" s="32">
        <v>44561</v>
      </c>
      <c r="E46" s="35"/>
      <c r="F46" s="35"/>
      <c r="G46" s="60">
        <f t="shared" si="1"/>
        <v>0</v>
      </c>
      <c r="H46" s="59">
        <f>(_xlfn.DAYS(D46,C46)+1)*G46*E46</f>
        <v>0</v>
      </c>
    </row>
    <row r="47" spans="1:10" x14ac:dyDescent="0.25">
      <c r="A47" s="46">
        <v>45</v>
      </c>
      <c r="B47" s="34"/>
      <c r="C47" s="32">
        <v>44501</v>
      </c>
      <c r="D47" s="32">
        <v>44561</v>
      </c>
      <c r="E47" s="35"/>
      <c r="F47" s="35"/>
      <c r="G47" s="60">
        <f t="shared" si="1"/>
        <v>0</v>
      </c>
      <c r="H47" s="59">
        <f>(_xlfn.DAYS(D47,C47)+1)*G47*E47</f>
        <v>0</v>
      </c>
    </row>
    <row r="48" spans="1:10" x14ac:dyDescent="0.25">
      <c r="A48" s="46">
        <v>46</v>
      </c>
      <c r="B48" s="34"/>
      <c r="C48" s="32">
        <v>44501</v>
      </c>
      <c r="D48" s="32">
        <v>44561</v>
      </c>
      <c r="E48" s="35"/>
      <c r="F48" s="35"/>
      <c r="G48" s="60">
        <f t="shared" si="1"/>
        <v>0</v>
      </c>
      <c r="H48" s="59">
        <f>(_xlfn.DAYS(D48,C48)+1)*G48*E48</f>
        <v>0</v>
      </c>
    </row>
    <row r="49" spans="1:8" x14ac:dyDescent="0.25">
      <c r="A49" s="46">
        <v>47</v>
      </c>
      <c r="B49" s="34"/>
      <c r="C49" s="32">
        <v>44501</v>
      </c>
      <c r="D49" s="32">
        <v>44561</v>
      </c>
      <c r="E49" s="35"/>
      <c r="F49" s="35"/>
      <c r="G49" s="60">
        <f t="shared" si="1"/>
        <v>0</v>
      </c>
      <c r="H49" s="59">
        <f>(_xlfn.DAYS(D49,C49)+1)*G49*E49</f>
        <v>0</v>
      </c>
    </row>
    <row r="50" spans="1:8" x14ac:dyDescent="0.25">
      <c r="A50" s="46">
        <v>48</v>
      </c>
      <c r="B50" s="34"/>
      <c r="C50" s="32">
        <v>44501</v>
      </c>
      <c r="D50" s="32">
        <v>44561</v>
      </c>
      <c r="E50" s="35"/>
      <c r="F50" s="35"/>
      <c r="G50" s="60">
        <f t="shared" si="1"/>
        <v>0</v>
      </c>
      <c r="H50" s="59">
        <f>(_xlfn.DAYS(D50,C50)+1)*G50*E50</f>
        <v>0</v>
      </c>
    </row>
    <row r="51" spans="1:8" x14ac:dyDescent="0.25">
      <c r="A51" s="46">
        <v>49</v>
      </c>
      <c r="B51" s="34"/>
      <c r="C51" s="32">
        <v>44501</v>
      </c>
      <c r="D51" s="32">
        <v>44561</v>
      </c>
      <c r="E51" s="35"/>
      <c r="F51" s="35"/>
      <c r="G51" s="60">
        <f t="shared" si="1"/>
        <v>0</v>
      </c>
      <c r="H51" s="59">
        <f>(_xlfn.DAYS(D51,C51)+1)*G51*E51</f>
        <v>0</v>
      </c>
    </row>
    <row r="52" spans="1:8" ht="15.75" thickBot="1" x14ac:dyDescent="0.3">
      <c r="A52" s="48">
        <v>50</v>
      </c>
      <c r="B52" s="36"/>
      <c r="C52" s="32">
        <v>44501</v>
      </c>
      <c r="D52" s="32">
        <v>44561</v>
      </c>
      <c r="E52" s="37"/>
      <c r="F52" s="37"/>
      <c r="G52" s="61">
        <f t="shared" si="1"/>
        <v>0</v>
      </c>
      <c r="H52" s="59">
        <f>(_xlfn.DAYS(D52,C52)+1)*G52*E52</f>
        <v>0</v>
      </c>
    </row>
    <row r="53" spans="1:8" ht="19.5" thickBot="1" x14ac:dyDescent="0.35">
      <c r="A53" s="86" t="s">
        <v>16</v>
      </c>
      <c r="B53" s="87"/>
      <c r="C53" s="87"/>
      <c r="D53" s="87"/>
      <c r="E53" s="87"/>
      <c r="F53" s="87"/>
      <c r="G53" s="88"/>
      <c r="H53" s="49">
        <f>SUM(H3:H52)</f>
        <v>0</v>
      </c>
    </row>
  </sheetData>
  <sheetProtection algorithmName="SHA-512" hashValue="Y3CDLKhsk+Y7OW+eV8h7sG/lFvFyZ1xVD0Se5Ce2bQpjDyBWGGhupr8c3QB0lxQVcZ6icHZO8NVBCM4z5Qbl8Q==" saltValue="SQfacBEh8R63nOK7PquMJQ==" spinCount="100000" sheet="1" formatCells="0" selectLockedCells="1"/>
  <customSheetViews>
    <customSheetView guid="{A55C56CF-94EF-41C6-9590-835F503DA385}" showPageBreaks="1" fitToPage="1" hiddenColumns="1">
      <selection activeCell="B7" sqref="B7"/>
      <rowBreaks count="1" manualBreakCount="1">
        <brk id="45" max="8" man="1"/>
      </rowBreaks>
      <pageMargins left="0.7" right="0.7" top="0.78740157499999996" bottom="0.78740157499999996" header="0.3" footer="0.3"/>
      <pageSetup paperSize="9" scale="49" orientation="landscape" r:id="rId1"/>
    </customSheetView>
    <customSheetView guid="{D677089D-7DFD-4BA0-81F6-05617C039602}" showPageBreaks="1" fitToPage="1" hiddenColumns="1">
      <selection activeCell="C2" sqref="C2"/>
      <pageMargins left="0.7" right="0.7" top="0.78740157499999996" bottom="0.78740157499999996" header="0.3" footer="0.3"/>
      <pageSetup paperSize="9" scale="54" fitToHeight="0" orientation="landscape" r:id="rId2"/>
    </customSheetView>
    <customSheetView guid="{85EB8FDF-49E0-40DA-AE7D-DDA527FDF04A}" fitToPage="1" hiddenColumns="1" topLeftCell="C1">
      <selection activeCell="G16" sqref="G16"/>
      <pageMargins left="0.7" right="0.7" top="0.78740157499999996" bottom="0.78740157499999996" header="0.3" footer="0.3"/>
      <pageSetup paperSize="9" scale="57" fitToHeight="0" orientation="landscape" verticalDpi="0" r:id="rId3"/>
    </customSheetView>
    <customSheetView guid="{FFD42829-7CFF-444F-831E-F6D416C333A0}" fitToPage="1" hiddenColumns="1">
      <selection activeCell="C2" sqref="C2"/>
      <pageMargins left="0.7" right="0.7" top="0.78740157499999996" bottom="0.78740157499999996" header="0.3" footer="0.3"/>
      <pageSetup paperSize="9" scale="54" fitToHeight="0" orientation="landscape" r:id="rId4"/>
    </customSheetView>
    <customSheetView guid="{E5DF41CB-0470-4764-BE31-741999F97BF9}" fitToPage="1" hiddenColumns="1">
      <selection activeCell="G3" sqref="G3"/>
      <pageMargins left="0.7" right="0.7" top="0.78740157499999996" bottom="0.78740157499999996" header="0.3" footer="0.3"/>
      <pageSetup paperSize="9" scale="54" fitToHeight="0" orientation="landscape" r:id="rId5"/>
    </customSheetView>
    <customSheetView guid="{F8EA8D70-7C33-4FF4-A278-DC6C02B979FF}" fitToPage="1" hiddenColumns="1">
      <selection activeCell="E17" sqref="E17"/>
      <pageMargins left="0.7" right="0.7" top="0.78740157499999996" bottom="0.78740157499999996" header="0.3" footer="0.3"/>
      <pageSetup paperSize="9" scale="54" fitToHeight="0" orientation="landscape" r:id="rId6"/>
    </customSheetView>
  </customSheetViews>
  <mergeCells count="2">
    <mergeCell ref="A1:H1"/>
    <mergeCell ref="A53:G53"/>
  </mergeCells>
  <dataValidations count="3">
    <dataValidation type="whole" allowBlank="1" showInputMessage="1" showErrorMessage="1" sqref="E3:E52">
      <formula1>9</formula1>
      <formula2>100</formula2>
    </dataValidation>
    <dataValidation type="list" allowBlank="1" showInputMessage="1" showErrorMessage="1" sqref="F3:F52">
      <formula1>$J$3:$J$8</formula1>
    </dataValidation>
    <dataValidation type="date" allowBlank="1" showInputMessage="1" showErrorMessage="1" sqref="C3:D52">
      <formula1>44501</formula1>
      <formula2>44561</formula2>
    </dataValidation>
  </dataValidations>
  <pageMargins left="0.7" right="0.7" top="0.78740157499999996" bottom="0.78740157499999996" header="0.3" footer="0.3"/>
  <pageSetup paperSize="9" scale="54" fitToHeight="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ŽÁDOST COVID BUS (LIST 1)</vt:lpstr>
      <vt:lpstr>SEZNAM VOZIDEL (LIST2)</vt:lpstr>
      <vt:lpstr>euro2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Čoček Tomáš Ing. Ph.D.</dc:creator>
  <cp:lastModifiedBy>Baran Pavol Mgr.</cp:lastModifiedBy>
  <cp:lastPrinted>2020-10-19T20:12:56Z</cp:lastPrinted>
  <dcterms:created xsi:type="dcterms:W3CDTF">2020-09-04T15:13:01Z</dcterms:created>
  <dcterms:modified xsi:type="dcterms:W3CDTF">2022-02-18T22:39:11Z</dcterms:modified>
</cp:coreProperties>
</file>