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openxmlformats-officedocument.spreadsheetml.printerSettings"/>
  <Default Extension="jpeg" ContentType="image/jpeg"/>
  <Default Extension="png" ContentType="image/png"/>
  <Default Extension="gif" ContentType="image/gif"/>
  <Default Extension="wmf" ContentType="image/x-wmf"/>
  <Default Extension="emf" ContentType="image/x-emf"/>
  <Override ContentType="application/vnd.openxmlformats-package.core-properties+xml" PartName="/docProps/core.x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aredStrings+xml" PartName="/xl/sharedStrings.xml"/>
  <Override ContentType="application/vnd.openxmlformats-officedocument.theme+xml" PartName="/xl/theme/theme1.xml"/>
</Types>
</file>

<file path=_rels/.rels><?xml version="1.0" encoding="UTF-8" standalone="yes"?><Relationships xmlns="http://schemas.openxmlformats.org/package/2006/relationships" 
><Relationship Target="docProps/core.xml" Type="http://schemas.openxmlformats.org/package/2006/relationships/metadata/core-properties" Id="rId1" /><Relationship Target="xl/workbook.xml" Type="http://schemas.openxmlformats.org/officeDocument/2006/relationships/officeDocument" Id="rId2" /><Relationship Target="docProps/app.xml" Type="http://schemas.openxmlformats.org/officeDocument/2006/relationships/extended-properties" Id="rId3" /></Relationships>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bookViews>
    <workbookView windowWidth="28800" windowHeight="12135" tabRatio="767"/>
  </bookViews>
  <sheets>
    <sheet name="Nová vozidla" sheetId="1" r:id="rId2"/>
    <sheet name="Ojetá vozidla" sheetId="2" r:id="rId3"/>
    <sheet name="Vyřazená vozidla" sheetId="3" r:id="rId4"/>
    <sheet name="DATA" sheetId="4" state="hidden" r:id="rId5"/>
  </sheets>
  <definedNames>
    <definedName name="DATA_OBLAST">INDIRECT("DATA!$A$2:$B$"&amp;RADEK_DO)</definedName>
    <definedName name="OBDOBI">"02 / 2021"</definedName>
    <definedName name="RADEK_DO">DATA!$B$1</definedName>
    <definedName name="RADEK_POCET">DATA!$A$1</definedName>
  </definedNames>
  <calcPr calcId="0" iterateDelta="0.000999999999748979"/>
</workbook>
</file>

<file path=xl/sharedStrings.xml><?xml version="1.0" encoding="utf-8"?>
<sst xmlns="http://schemas.openxmlformats.org/spreadsheetml/2006/main" count="96">
  <si>
    <t>Kategorie</t>
  </si>
  <si>
    <t>Ostatní vozidla</t>
  </si>
  <si>
    <t>Celkem vozidel</t>
  </si>
  <si>
    <t>Za měsíc</t>
  </si>
  <si>
    <t>Nezařaditelná vozidla</t>
  </si>
  <si>
    <t>Od začátku roku</t>
  </si>
  <si>
    <t>T (T1, T2, T3, T4, TX)
Traktory</t>
  </si>
  <si>
    <t>O (O1, O2, O3, O4, O5, OT)
Přívěsy a návěsy</t>
  </si>
  <si>
    <t>L (L1, L2, L3, L4, L5,  LA, LB, LC, LD, LE)
Motocykly</t>
  </si>
  <si>
    <t>NA (N2, N3)
Nákladní automobily</t>
  </si>
  <si>
    <t>LUV (N1)
Lehká užitková vozidla</t>
  </si>
  <si>
    <t>BUS (M2, M3)
Autobusy</t>
  </si>
  <si>
    <t>OA (M1)
Osobní automobily</t>
  </si>
  <si>
    <t>DRUH</t>
  </si>
  <si>
    <t>POCET</t>
  </si>
  <si>
    <t>M#</t>
  </si>
  <si>
    <t>R#</t>
  </si>
  <si>
    <t>NN#OA</t>
  </si>
  <si>
    <t>NN#BUS</t>
  </si>
  <si>
    <t>NN#LUV</t>
  </si>
  <si>
    <t>NN#NA</t>
  </si>
  <si>
    <t>NN#L</t>
  </si>
  <si>
    <t>NN#O</t>
  </si>
  <si>
    <t>NN#T</t>
  </si>
  <si>
    <t>NN#OST</t>
  </si>
  <si>
    <t>NX#X</t>
  </si>
  <si>
    <t>OO#OA</t>
  </si>
  <si>
    <t>OO#BUS</t>
  </si>
  <si>
    <t>OO#LUV</t>
  </si>
  <si>
    <t>OO#NA</t>
  </si>
  <si>
    <t>OO#L</t>
  </si>
  <si>
    <t>OO#O</t>
  </si>
  <si>
    <t>OO#T</t>
  </si>
  <si>
    <t>OO#OST</t>
  </si>
  <si>
    <t>OX#X</t>
  </si>
  <si>
    <t>ZZ#OA</t>
  </si>
  <si>
    <t>ZZ#BUS</t>
  </si>
  <si>
    <t>ZZ#LUV</t>
  </si>
  <si>
    <t>ZZ#NA</t>
  </si>
  <si>
    <t>ZZ#L</t>
  </si>
  <si>
    <t>ZZ#O</t>
  </si>
  <si>
    <t>ZZ#T</t>
  </si>
  <si>
    <t>ZZ#OST</t>
  </si>
  <si>
    <t>ZZ#X</t>
  </si>
  <si>
    <t>M#NN#BUS</t>
  </si>
  <si>
    <t>M#NN#L</t>
  </si>
  <si>
    <t>M#NN#LUV</t>
  </si>
  <si>
    <t>M#NN#NA</t>
  </si>
  <si>
    <t>M#NN#O</t>
  </si>
  <si>
    <t>M#NN#OA</t>
  </si>
  <si>
    <t>M#NN#OST</t>
  </si>
  <si>
    <t>M#NN#T</t>
  </si>
  <si>
    <t>M#NX#X</t>
  </si>
  <si>
    <t>M#OO#BUS</t>
  </si>
  <si>
    <t>M#OO#L</t>
  </si>
  <si>
    <t>M#OO#LUV</t>
  </si>
  <si>
    <t>M#OO#NA</t>
  </si>
  <si>
    <t>M#OO#O</t>
  </si>
  <si>
    <t>M#OO#OA</t>
  </si>
  <si>
    <t>M#OO#OST</t>
  </si>
  <si>
    <t>M#OO#T</t>
  </si>
  <si>
    <t>M#ZZ#BUS</t>
  </si>
  <si>
    <t>M#ZZ#L</t>
  </si>
  <si>
    <t>M#ZZ#LUV</t>
  </si>
  <si>
    <t>M#ZZ#NA</t>
  </si>
  <si>
    <t>M#ZZ#O</t>
  </si>
  <si>
    <t>M#ZZ#OA</t>
  </si>
  <si>
    <t>M#ZZ#OST</t>
  </si>
  <si>
    <t>M#ZZ#T</t>
  </si>
  <si>
    <t>M#ZZ#X</t>
  </si>
  <si>
    <t>R#NN#BUS</t>
  </si>
  <si>
    <t>R#NN#L</t>
  </si>
  <si>
    <t>R#NN#LUV</t>
  </si>
  <si>
    <t>R#NN#NA</t>
  </si>
  <si>
    <t>R#NN#O</t>
  </si>
  <si>
    <t>R#NN#OA</t>
  </si>
  <si>
    <t>R#NN#OST</t>
  </si>
  <si>
    <t>R#NN#T</t>
  </si>
  <si>
    <t>R#NX#X</t>
  </si>
  <si>
    <t>R#OO#BUS</t>
  </si>
  <si>
    <t>R#OO#L</t>
  </si>
  <si>
    <t>R#OO#LUV</t>
  </si>
  <si>
    <t>R#OO#NA</t>
  </si>
  <si>
    <t>R#OO#O</t>
  </si>
  <si>
    <t>R#OO#OA</t>
  </si>
  <si>
    <t>R#OO#OST</t>
  </si>
  <si>
    <t>R#OO#T</t>
  </si>
  <si>
    <t>R#ZZ#BUS</t>
  </si>
  <si>
    <t>R#ZZ#L</t>
  </si>
  <si>
    <t>R#ZZ#LUV</t>
  </si>
  <si>
    <t>R#ZZ#NA</t>
  </si>
  <si>
    <t>R#ZZ#O</t>
  </si>
  <si>
    <t>R#ZZ#OA</t>
  </si>
  <si>
    <t>R#ZZ#OST</t>
  </si>
  <si>
    <t>R#ZZ#T</t>
  </si>
  <si>
    <t>R#ZZ#X</t>
  </si>
</sst>
</file>

<file path=xl/styles.xml><?xml version="1.0" encoding="utf-8"?>
<styleSheet xmlns="http://schemas.openxmlformats.org/spreadsheetml/2006/main">
  <fonts count="6">
    <font>
      <name val="Calibri"/>
      <charset val="238"/>
      <family val="2"/>
      <color theme="1"/>
      <sz val="11"/>
      <scheme val="minor"/>
    </font>
    <font>
      <name val="Calibri"/>
      <charset val="238"/>
      <family val="2"/>
      <color indexed="8"/>
      <sz val="18"/>
      <scheme val="none"/>
    </font>
    <font>
      <name val="Calibri"/>
      <charset val="238"/>
      <family val="2"/>
      <b/>
      <color indexed="8"/>
      <sz val="18"/>
      <scheme val="none"/>
    </font>
    <font>
      <name val="Calibri"/>
      <charset val="238"/>
      <family val="2"/>
      <b/>
      <color auto="1" tint="3.32496131835525E-302"/>
      <sz val="18"/>
      <scheme val="none"/>
    </font>
    <font>
      <name val="Calibri"/>
      <charset val="238"/>
      <family val="2"/>
      <color auto="1" tint="3.32496131835525E-302"/>
      <sz val="18"/>
      <scheme val="none"/>
    </font>
    <font>
      <name val="Calibri"/>
      <charset val="238"/>
      <family val="2"/>
      <b/>
      <color indexed="8"/>
      <sz val="22"/>
      <scheme val="none"/>
    </font>
  </fonts>
  <fills count="2">
    <fill>
      <patternFill>
        <fgColor auto="1"/>
        <bgColor auto="1"/>
      </patternFill>
    </fill>
    <fill>
      <patternFill patternType="gray125"/>
    </fill>
  </fills>
  <borders count="23">
    <border/>
    <border>
      <left style="thick">
        <color indexed="8"/>
      </left>
      <right style="hair">
        <color indexed="8"/>
      </right>
      <top style="hair">
        <color indexed="8"/>
      </top>
      <bottom style="thick">
        <color indexed="8"/>
      </bottom>
    </border>
    <border>
      <left style="hair">
        <color indexed="8"/>
      </left>
      <right style="thick">
        <color indexed="8"/>
      </right>
      <top style="hair">
        <color indexed="8"/>
      </top>
      <bottom style="thick">
        <color indexed="8"/>
      </bottom>
    </border>
    <border>
      <left style="thick">
        <color indexed="8"/>
      </left>
      <right style="thick">
        <color indexed="8"/>
      </right>
      <top style="thick">
        <color indexed="8"/>
      </top>
      <bottom style="hair">
        <color indexed="8"/>
      </bottom>
    </border>
    <border>
      <left style="thick">
        <color indexed="8"/>
      </left>
      <right style="hair">
        <color indexed="8"/>
      </right>
      <top style="thick">
        <color indexed="8"/>
      </top>
      <bottom style="hair">
        <color indexed="8"/>
      </bottom>
    </border>
    <border>
      <left style="thick">
        <color indexed="8"/>
      </left>
      <right style="thick">
        <color indexed="8"/>
      </right>
      <top style="hair">
        <color indexed="8"/>
      </top>
      <bottom style="hair">
        <color indexed="8"/>
      </bottom>
    </border>
    <border>
      <left style="thick">
        <color indexed="8"/>
      </left>
      <right style="hair">
        <color indexed="8"/>
      </right>
      <top style="hair">
        <color indexed="8"/>
      </top>
      <bottom style="hair">
        <color indexed="8"/>
      </bottom>
    </border>
    <border>
      <left style="thick">
        <color indexed="8"/>
      </left>
      <right style="thick">
        <color indexed="8"/>
      </right>
      <top style="hair">
        <color indexed="8"/>
      </top>
      <bottom style="thick">
        <color indexed="8"/>
      </bottom>
    </border>
    <border>
      <left style="thick">
        <color indexed="8"/>
      </left>
      <right style="hair">
        <color indexed="8"/>
      </right>
      <top style="thick">
        <color indexed="8"/>
      </top>
      <bottom style="thick">
        <color indexed="8"/>
      </bottom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</border>
    <border>
      <left style="thin">
        <color indexed="8"/>
      </left>
      <top style="thick">
        <color indexed="8"/>
      </top>
      <bottom style="thick">
        <color indexed="8"/>
      </bottom>
    </border>
    <border>
      <left style="thick">
        <color indexed="8"/>
      </left>
      <right style="thick">
        <color indexed="8"/>
      </right>
      <bottom style="thick">
        <color indexed="8"/>
      </bottom>
    </border>
    <border>
      <bottom style="thin">
        <color indexed="8"/>
      </bottom>
    </border>
    <border>
      <left style="hair">
        <color indexed="8"/>
      </left>
      <right style="thick">
        <color indexed="8"/>
      </right>
      <top style="thick">
        <color indexed="8"/>
      </top>
      <bottom style="hair">
        <color indexed="8"/>
      </bottom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</border>
    <border>
      <left style="thick">
        <color indexed="8"/>
      </left>
      <right style="thick">
        <color indexed="8"/>
      </right>
      <top style="hair">
        <color indexed="8"/>
      </top>
    </border>
    <border>
      <left style="thick">
        <color indexed="8"/>
      </left>
      <right style="hair">
        <color indexed="8"/>
      </right>
      <top style="hair">
        <color indexed="8"/>
      </top>
    </border>
    <border>
      <left style="hair">
        <color indexed="8"/>
      </left>
      <right style="thick">
        <color indexed="8"/>
      </right>
      <top style="hair">
        <color indexed="8"/>
      </top>
    </border>
    <border>
      <left style="hair">
        <color indexed="8"/>
      </left>
      <right style="thick">
        <color indexed="8"/>
      </right>
      <top style="thick">
        <color indexed="8"/>
      </top>
      <bottom style="thick">
        <color indexed="8"/>
      </bottom>
    </border>
    <border>
      <left style="thick">
        <color indexed="8"/>
      </left>
      <top style="thick">
        <color indexed="8"/>
      </top>
      <bottom style="hair">
        <color indexed="8"/>
      </bottom>
    </border>
    <border>
      <top style="thick">
        <color indexed="8"/>
      </top>
      <bottom style="hair">
        <color indexed="8"/>
      </bottom>
    </border>
    <border>
      <right style="thick">
        <color indexed="8"/>
      </right>
      <top style="thick">
        <color indexed="8"/>
      </top>
      <bottom style="hair">
        <color indexed="8"/>
      </bottom>
    </border>
    <border>
      <top style="thin">
        <color indexed="8"/>
      </top>
    </border>
  </borders>
  <cellStyleXfs count="1">
    <xf numFmtId="0" fontId="0" fillId="0" borderId="0" xfId="0"/>
  </cellStyleXfs>
  <cellXfs count="41">
    <xf numFmtId="0" fontId="0" fillId="0" borderId="0" xfId="0"/>
    <xf numFmtId="0" fontId="1" fillId="0" borderId="0" xfId="0" applyFont="1" applyAlignment="1">
      <alignment horizontal="left" inden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 inden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 indent="1"/>
    </xf>
    <xf numFmtId="3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 indent="1"/>
    </xf>
    <xf numFmtId="0" fontId="1" fillId="0" borderId="12" xfId="0" applyFont="1" applyFill="1" applyBorder="1" applyAlignment="1">
      <alignment vertical="center" wrapText="1"/>
    </xf>
    <xf numFmtId="0" fontId="1" fillId="0" borderId="0" xfId="0" applyFont="1" applyFill="1"/>
    <xf numFmtId="3" fontId="3" fillId="0" borderId="13" xfId="0" applyNumberFormat="1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 indent="1"/>
    </xf>
    <xf numFmtId="3" fontId="3" fillId="0" borderId="16" xfId="0" applyNumberFormat="1" applyFont="1" applyFill="1" applyBorder="1" applyAlignment="1">
      <alignment horizontal="center" vertical="center" wrapText="1"/>
    </xf>
    <xf numFmtId="3" fontId="3" fillId="0" borderId="17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3" fontId="1" fillId="0" borderId="0" xfId="0" applyNumberFormat="1" applyFont="1"/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3">
    <cellStyle name="Normal" xfId="0"/>
    <cellStyle name="Normal" xfId="0"/>
    <cellStyle name="Normální" xfId="0"/>
  </cellStyles>
  <tableStyles defaultTableStyle="TableStyleMedium2" defaultPivotStyle="PivotStyleLight16"/>
</styleSheet>
</file>

<file path=xl/_rels/workbook.xml.rels><?xml version="1.0" encoding="UTF-8" standalone="yes"?><Relationships xmlns="http://schemas.openxmlformats.org/package/2006/relationships" 
><Relationship Target="styles.xml" Type="http://schemas.openxmlformats.org/officeDocument/2006/relationships/styles" Id="rId1" /><Relationship Target="worksheets/sheet1.xml" Type="http://schemas.openxmlformats.org/officeDocument/2006/relationships/worksheet" Id="rId2" /><Relationship Target="worksheets/sheet2.xml" Type="http://schemas.openxmlformats.org/officeDocument/2006/relationships/worksheet" Id="rId3" /><Relationship Target="worksheets/sheet3.xml" Type="http://schemas.openxmlformats.org/officeDocument/2006/relationships/worksheet" Id="rId4" /><Relationship Target="worksheets/sheet4.xml" Type="http://schemas.openxmlformats.org/officeDocument/2006/relationships/worksheet" Id="rId5" /><Relationship Target="sharedStrings.xml" Type="http://schemas.openxmlformats.org/officeDocument/2006/relationships/sharedStrings" Id="rId6" /><Relationship Target="theme/theme1.xml" Type="http://schemas.openxmlformats.org/officeDocument/2006/relationships/theme" Id="rId7" /></Relationships>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showGridLines="0" tabSelected="1" topLeftCell="B2" zoomScale="70" zoomScaleNormal="70" workbookViewId="0">
      <selection activeCell="B2" sqref="B2"/>
    </sheetView>
  </sheetViews>
  <sheetFormatPr defaultRowHeight="23.25"/>
  <cols>
    <col min="1" max="1" width="14" style="2" hidden="1" customWidth="1"/>
    <col min="2" max="2" width="9.140625" style="2"/>
    <col min="3" max="3" width="60.7109375" style="1" customWidth="1"/>
    <col min="4" max="4" width="15.7109375" style="2" hidden="1" customWidth="1"/>
    <col min="5" max="5" width="48.7109375" style="2" customWidth="1"/>
    <col min="6" max="6" width="41.42578125" style="2" customWidth="1"/>
    <col min="7" max="7" width="2.7109375" style="3" customWidth="1"/>
    <col min="8" max="8" width="2.7109375" style="4" customWidth="1"/>
    <col min="9" max="16384" width="9.140625" style="2"/>
  </cols>
  <sheetData>
    <row r="1" hidden="1">
      <c r="E1" s="2" t="s">
        <v>15</v>
      </c>
      <c r="F1" s="2" t="s">
        <v>16</v>
      </c>
    </row>
    <row r="2" ht="24" thickBot="1">
</row>
    <row r="3" ht="30" customHeight="1" thickTop="1">
      <c r="C3" s="34" t="str">
        <f>"První registrace nových vozidel v ČR za období "&amp;OBDOBI</f>
        <v>První registrace nových vozidel v ČR za období 02 / 2021</v>
      </c>
      <c r="D3" s="35"/>
      <c r="E3" s="35"/>
      <c r="F3" s="36"/>
      <c r="G3" s="4"/>
    </row>
    <row r="4" ht="30" customHeight="1" thickBot="1">
      <c r="C4" s="21" t="s">
        <v>0</v>
      </c>
      <c r="D4" s="22"/>
      <c r="E4" s="6" t="s">
        <v>3</v>
      </c>
      <c r="F4" s="7" t="s">
        <v>5</v>
      </c>
      <c r="G4" s="8"/>
      <c r="H4" s="5"/>
    </row>
    <row r="5" ht="60" customHeight="1" thickTop="1">
      <c r="A5" s="2" t="s">
        <v>17</v>
      </c>
      <c r="C5" s="9" t="s">
        <v>12</v>
      </c>
      <c r="D5" s="37"/>
      <c r="E5" s="10">
        <f>IF(ISERROR(VLOOKUP(E$1&amp;$A5,DATA_OBLAST,2,0)),"-",VLOOKUP(E$1&amp;$A5,DATA_OBLAST,2,0))</f>
        <v>14687</v>
      </c>
      <c r="F5" s="24">
        <f>IF(ISERROR(VLOOKUP(F$1&amp;$A5,DATA_OBLAST,2,0)),"-",VLOOKUP(F$1&amp;$A5,DATA_OBLAST,2,0))</f>
        <v>29481</v>
      </c>
      <c r="G5" s="40"/>
      <c r="H5" s="11"/>
    </row>
    <row r="6" ht="60" customHeight="1">
      <c r="A6" s="2" t="s">
        <v>18</v>
      </c>
      <c r="C6" s="12" t="s">
        <v>11</v>
      </c>
      <c r="D6" s="38"/>
      <c r="E6" s="13">
        <f>IF(ISERROR(VLOOKUP(E$1&amp;$A6,DATA_OBLAST,2,0)),"-",VLOOKUP(E$1&amp;$A6,DATA_OBLAST,2,0))</f>
        <v>199</v>
      </c>
      <c r="F6" s="25">
        <f>IF(ISERROR(VLOOKUP(F$1&amp;$A6,DATA_OBLAST,2,0)),"-",VLOOKUP(F$1&amp;$A6,DATA_OBLAST,2,0))</f>
        <v>337</v>
      </c>
      <c r="G6" s="40"/>
      <c r="H6" s="11"/>
    </row>
    <row r="7" ht="60" customHeight="1">
      <c r="A7" s="2" t="s">
        <v>19</v>
      </c>
      <c r="C7" s="12" t="s">
        <v>10</v>
      </c>
      <c r="D7" s="38"/>
      <c r="E7" s="13">
        <f>IF(ISERROR(VLOOKUP(E$1&amp;$A7,DATA_OBLAST,2,0)),"-",VLOOKUP(E$1&amp;$A7,DATA_OBLAST,2,0))</f>
        <v>1312</v>
      </c>
      <c r="F7" s="25">
        <f>IF(ISERROR(VLOOKUP(F$1&amp;$A7,DATA_OBLAST,2,0)),"-",VLOOKUP(F$1&amp;$A7,DATA_OBLAST,2,0))</f>
        <v>2480</v>
      </c>
      <c r="G7" s="40"/>
      <c r="H7" s="11"/>
    </row>
    <row r="8" ht="60" customHeight="1">
      <c r="A8" s="2" t="s">
        <v>20</v>
      </c>
      <c r="C8" s="12" t="s">
        <v>9</v>
      </c>
      <c r="D8" s="38"/>
      <c r="E8" s="13">
        <f>IF(ISERROR(VLOOKUP(E$1&amp;$A8,DATA_OBLAST,2,0)),"-",VLOOKUP(E$1&amp;$A8,DATA_OBLAST,2,0))</f>
        <v>610</v>
      </c>
      <c r="F8" s="25">
        <f>IF(ISERROR(VLOOKUP(F$1&amp;$A8,DATA_OBLAST,2,0)),"-",VLOOKUP(F$1&amp;$A8,DATA_OBLAST,2,0))</f>
        <v>1105</v>
      </c>
      <c r="G8" s="40"/>
      <c r="H8" s="11"/>
    </row>
    <row r="9" ht="60" customHeight="1">
      <c r="A9" s="2" t="s">
        <v>21</v>
      </c>
      <c r="C9" s="12" t="s">
        <v>8</v>
      </c>
      <c r="D9" s="38"/>
      <c r="E9" s="13">
        <f>IF(ISERROR(VLOOKUP(E$1&amp;$A9,DATA_OBLAST,2,0)),"-",VLOOKUP(E$1&amp;$A9,DATA_OBLAST,2,0))</f>
        <v>906</v>
      </c>
      <c r="F9" s="25">
        <f>IF(ISERROR(VLOOKUP(F$1&amp;$A9,DATA_OBLAST,2,0)),"-",VLOOKUP(F$1&amp;$A9,DATA_OBLAST,2,0))</f>
        <v>1426</v>
      </c>
      <c r="G9" s="40"/>
      <c r="H9" s="11"/>
    </row>
    <row r="10" ht="60" customHeight="1">
      <c r="A10" s="2" t="s">
        <v>22</v>
      </c>
      <c r="C10" s="12" t="s">
        <v>7</v>
      </c>
      <c r="D10" s="38"/>
      <c r="E10" s="13">
        <f>IF(ISERROR(VLOOKUP(E$1&amp;$A10,DATA_OBLAST,2,0)),"-",VLOOKUP(E$1&amp;$A10,DATA_OBLAST,2,0))</f>
        <v>2508</v>
      </c>
      <c r="F10" s="25">
        <f>IF(ISERROR(VLOOKUP(F$1&amp;$A10,DATA_OBLAST,2,0)),"-",VLOOKUP(F$1&amp;$A10,DATA_OBLAST,2,0))</f>
        <v>4575</v>
      </c>
      <c r="G10" s="40"/>
      <c r="H10" s="11"/>
    </row>
    <row r="11" ht="60" customHeight="1">
      <c r="A11" s="2" t="s">
        <v>23</v>
      </c>
      <c r="C11" s="12" t="s">
        <v>6</v>
      </c>
      <c r="D11" s="38"/>
      <c r="E11" s="13">
        <f>IF(ISERROR(VLOOKUP(E$1&amp;$A11,DATA_OBLAST,2,0)),"-",VLOOKUP(E$1&amp;$A11,DATA_OBLAST,2,0))</f>
        <v>274</v>
      </c>
      <c r="F11" s="25">
        <f>IF(ISERROR(VLOOKUP(F$1&amp;$A11,DATA_OBLAST,2,0)),"-",VLOOKUP(F$1&amp;$A11,DATA_OBLAST,2,0))</f>
        <v>473</v>
      </c>
      <c r="G11" s="40"/>
      <c r="H11" s="11"/>
    </row>
    <row r="12" ht="60" customHeight="1">
      <c r="A12" s="2" t="s">
        <v>24</v>
      </c>
      <c r="C12" s="26" t="s">
        <v>1</v>
      </c>
      <c r="D12" s="38"/>
      <c r="E12" s="27">
        <f>IF(ISERROR(VLOOKUP(E$1&amp;$A12,DATA_OBLAST,2,0)),"-",VLOOKUP(E$1&amp;$A12,DATA_OBLAST,2,0))</f>
        <v>194</v>
      </c>
      <c r="F12" s="28">
        <f>IF(ISERROR(VLOOKUP(F$1&amp;$A12,DATA_OBLAST,2,0)),"-",VLOOKUP(F$1&amp;$A12,DATA_OBLAST,2,0))</f>
        <v>359</v>
      </c>
      <c r="G12" s="40"/>
      <c r="H12" s="11"/>
    </row>
    <row r="13" ht="60" customHeight="1" thickBot="1">
      <c r="A13" s="2" t="s">
        <v>25</v>
      </c>
      <c r="C13" s="14" t="s">
        <v>4</v>
      </c>
      <c r="D13" s="39"/>
      <c r="E13" s="15">
        <f>IF(ISERROR(VLOOKUP(E$1&amp;$A13,DATA_OBLAST,2,0)),"-",VLOOKUP(E$1&amp;$A13,DATA_OBLAST,2,0))</f>
        <v>1</v>
      </c>
      <c r="F13" s="29">
        <f>IF(ISERROR(VLOOKUP(F$1&amp;$A13,DATA_OBLAST,2,0)),"-",VLOOKUP(F$1&amp;$A13,DATA_OBLAST,2,0))</f>
        <v>2</v>
      </c>
      <c r="G13" s="40"/>
      <c r="H13" s="11"/>
    </row>
    <row r="14" ht="60" customHeight="1" thickTop="1" thickBot="1">
      <c r="C14" s="18" t="s">
        <v>2</v>
      </c>
      <c r="D14" s="19"/>
      <c r="E14" s="16">
        <f>SUM(E5:E13)</f>
        <v>20691</v>
      </c>
      <c r="F14" s="30">
        <f>SUM(F5:F13)</f>
        <v>40238</v>
      </c>
      <c r="G14" s="17"/>
      <c r="H14" s="20"/>
    </row>
    <row r="15" ht="24" thickTop="1">
</row>
    <row r="16">
      <c r="E16" s="33"/>
    </row>
  </sheetData>
  <mergeCells>
    <mergeCell ref="C3:F3"/>
    <mergeCell ref="D5:D13"/>
    <mergeCell ref="G5:G13"/>
  </mergeCells>
  <pageMargins left="0.7" right="0.7" top="0.787401575" bottom="0.7874015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5"/>
  <sheetViews>
    <sheetView showGridLines="0" topLeftCell="B2" zoomScale="70" zoomScaleNormal="70" workbookViewId="0">
      <selection activeCell="B2" sqref="B2"/>
    </sheetView>
  </sheetViews>
  <sheetFormatPr defaultRowHeight="23.25"/>
  <cols>
    <col min="1" max="1" width="14" style="2" hidden="1" customWidth="1"/>
    <col min="2" max="2" width="9.140625" style="2"/>
    <col min="3" max="3" width="60.7109375" style="1" customWidth="1"/>
    <col min="4" max="4" width="15.7109375" style="2" hidden="1" customWidth="1"/>
    <col min="5" max="5" width="48.7109375" style="2" customWidth="1"/>
    <col min="6" max="6" width="41.42578125" style="2" customWidth="1"/>
    <col min="7" max="7" width="2.7109375" style="3" customWidth="1"/>
    <col min="8" max="8" width="2.7109375" style="4" customWidth="1"/>
    <col min="9" max="16384" width="9.140625" style="2"/>
  </cols>
  <sheetData>
    <row r="1" hidden="1">
      <c r="E1" s="2" t="s">
        <v>15</v>
      </c>
      <c r="F1" s="2" t="s">
        <v>16</v>
      </c>
    </row>
    <row r="2" ht="24" thickBot="1">
</row>
    <row r="3" ht="30" customHeight="1" thickTop="1">
      <c r="C3" s="34" t="str">
        <f>"První registrace dovezených ojetých vozidel v ČR za období "&amp;OBDOBI</f>
        <v>První registrace dovezených ojetých vozidel v ČR za období 02 / 2021</v>
      </c>
      <c r="D3" s="35"/>
      <c r="E3" s="35"/>
      <c r="F3" s="36"/>
    </row>
    <row r="4" ht="30" customHeight="1" thickBot="1">
      <c r="C4" s="21" t="s">
        <v>0</v>
      </c>
      <c r="D4" s="22"/>
      <c r="E4" s="6" t="s">
        <v>3</v>
      </c>
      <c r="F4" s="7" t="s">
        <v>5</v>
      </c>
    </row>
    <row r="5" ht="60" customHeight="1" thickTop="1">
      <c r="A5" s="2" t="s">
        <v>26</v>
      </c>
      <c r="C5" s="9" t="s">
        <v>12</v>
      </c>
      <c r="D5" s="23"/>
      <c r="E5" s="10">
        <f>IF(ISERROR(VLOOKUP(E$1&amp;$A5,DATA_OBLAST,2,0)),"-",VLOOKUP(E$1&amp;$A5,DATA_OBLAST,2,0))</f>
        <v>11867</v>
      </c>
      <c r="F5" s="24">
        <f>IF(ISERROR(VLOOKUP(F$1&amp;$A5,DATA_OBLAST,2,0)),"-",VLOOKUP(F$1&amp;$A5,DATA_OBLAST,2,0))</f>
        <v>22146</v>
      </c>
    </row>
    <row r="6" ht="60" customHeight="1">
      <c r="A6" s="2" t="s">
        <v>27</v>
      </c>
      <c r="C6" s="12" t="s">
        <v>11</v>
      </c>
      <c r="D6" s="23"/>
      <c r="E6" s="13">
        <f>IF(ISERROR(VLOOKUP(E$1&amp;$A6,DATA_OBLAST,2,0)),"-",VLOOKUP(E$1&amp;$A6,DATA_OBLAST,2,0))</f>
        <v>25</v>
      </c>
      <c r="F6" s="25">
        <f>IF(ISERROR(VLOOKUP(F$1&amp;$A6,DATA_OBLAST,2,0)),"-",VLOOKUP(F$1&amp;$A6,DATA_OBLAST,2,0))</f>
        <v>66</v>
      </c>
    </row>
    <row r="7" ht="60" customHeight="1">
      <c r="A7" s="2" t="s">
        <v>28</v>
      </c>
      <c r="C7" s="12" t="s">
        <v>10</v>
      </c>
      <c r="D7" s="23"/>
      <c r="E7" s="13">
        <f>IF(ISERROR(VLOOKUP(E$1&amp;$A7,DATA_OBLAST,2,0)),"-",VLOOKUP(E$1&amp;$A7,DATA_OBLAST,2,0))</f>
        <v>996</v>
      </c>
      <c r="F7" s="25">
        <f>IF(ISERROR(VLOOKUP(F$1&amp;$A7,DATA_OBLAST,2,0)),"-",VLOOKUP(F$1&amp;$A7,DATA_OBLAST,2,0))</f>
        <v>1818</v>
      </c>
    </row>
    <row r="8" ht="60" customHeight="1">
      <c r="A8" s="2" t="s">
        <v>29</v>
      </c>
      <c r="C8" s="12" t="s">
        <v>9</v>
      </c>
      <c r="D8" s="23"/>
      <c r="E8" s="13">
        <f>IF(ISERROR(VLOOKUP(E$1&amp;$A8,DATA_OBLAST,2,0)),"-",VLOOKUP(E$1&amp;$A8,DATA_OBLAST,2,0))</f>
        <v>276</v>
      </c>
      <c r="F8" s="25">
        <f>IF(ISERROR(VLOOKUP(F$1&amp;$A8,DATA_OBLAST,2,0)),"-",VLOOKUP(F$1&amp;$A8,DATA_OBLAST,2,0))</f>
        <v>492</v>
      </c>
    </row>
    <row r="9" ht="60" customHeight="1">
      <c r="A9" s="2" t="s">
        <v>30</v>
      </c>
      <c r="C9" s="12" t="s">
        <v>8</v>
      </c>
      <c r="D9" s="23"/>
      <c r="E9" s="13">
        <f>IF(ISERROR(VLOOKUP(E$1&amp;$A9,DATA_OBLAST,2,0)),"-",VLOOKUP(E$1&amp;$A9,DATA_OBLAST,2,0))</f>
        <v>848</v>
      </c>
      <c r="F9" s="25">
        <f>IF(ISERROR(VLOOKUP(F$1&amp;$A9,DATA_OBLAST,2,0)),"-",VLOOKUP(F$1&amp;$A9,DATA_OBLAST,2,0))</f>
        <v>1562</v>
      </c>
    </row>
    <row r="10" ht="60" customHeight="1">
      <c r="A10" s="2" t="s">
        <v>31</v>
      </c>
      <c r="C10" s="12" t="s">
        <v>7</v>
      </c>
      <c r="D10" s="23"/>
      <c r="E10" s="13">
        <f>IF(ISERROR(VLOOKUP(E$1&amp;$A10,DATA_OBLAST,2,0)),"-",VLOOKUP(E$1&amp;$A10,DATA_OBLAST,2,0))</f>
        <v>314</v>
      </c>
      <c r="F10" s="25">
        <f>IF(ISERROR(VLOOKUP(F$1&amp;$A10,DATA_OBLAST,2,0)),"-",VLOOKUP(F$1&amp;$A10,DATA_OBLAST,2,0))</f>
        <v>617</v>
      </c>
    </row>
    <row r="11" ht="60" customHeight="1">
      <c r="A11" s="2" t="s">
        <v>32</v>
      </c>
      <c r="C11" s="12" t="s">
        <v>6</v>
      </c>
      <c r="D11" s="23"/>
      <c r="E11" s="13">
        <f>IF(ISERROR(VLOOKUP(E$1&amp;$A11,DATA_OBLAST,2,0)),"-",VLOOKUP(E$1&amp;$A11,DATA_OBLAST,2,0))</f>
        <v>126</v>
      </c>
      <c r="F11" s="25">
        <f>IF(ISERROR(VLOOKUP(F$1&amp;$A11,DATA_OBLAST,2,0)),"-",VLOOKUP(F$1&amp;$A11,DATA_OBLAST,2,0))</f>
        <v>239</v>
      </c>
    </row>
    <row r="12" ht="60" customHeight="1">
      <c r="A12" s="2" t="s">
        <v>33</v>
      </c>
      <c r="C12" s="26" t="s">
        <v>1</v>
      </c>
      <c r="D12" s="23"/>
      <c r="E12" s="27">
        <f>IF(ISERROR(VLOOKUP(E$1&amp;$A12,DATA_OBLAST,2,0)),"-",VLOOKUP(E$1&amp;$A12,DATA_OBLAST,2,0))</f>
        <v>63</v>
      </c>
      <c r="F12" s="28">
        <f>IF(ISERROR(VLOOKUP(F$1&amp;$A12,DATA_OBLAST,2,0)),"-",VLOOKUP(F$1&amp;$A12,DATA_OBLAST,2,0))</f>
        <v>107</v>
      </c>
    </row>
    <row r="13" ht="60" customHeight="1" thickBot="1">
      <c r="A13" s="2" t="s">
        <v>34</v>
      </c>
      <c r="C13" s="14" t="s">
        <v>4</v>
      </c>
      <c r="D13" s="23"/>
      <c r="E13" s="15" t="str">
        <f>IF(ISERROR(VLOOKUP(E$1&amp;$A13,DATA_OBLAST,2,0)),"-",VLOOKUP(E$1&amp;$A13,DATA_OBLAST,2,0))</f>
        <v>-</v>
      </c>
      <c r="F13" s="29" t="str">
        <f>IF(ISERROR(VLOOKUP(F$1&amp;$A13,DATA_OBLAST,2,0)),"-",VLOOKUP(F$1&amp;$A13,DATA_OBLAST,2,0))</f>
        <v>-</v>
      </c>
    </row>
    <row r="14" ht="60" customHeight="1" thickTop="1" thickBot="1">
      <c r="C14" s="18" t="s">
        <v>2</v>
      </c>
      <c r="D14" s="23"/>
      <c r="E14" s="15">
        <f>SUM(E5:E13)</f>
        <v>14515</v>
      </c>
      <c r="F14" s="29">
        <f>SUM(F5:F13)</f>
        <v>27047</v>
      </c>
    </row>
    <row r="15" ht="24" thickTop="1">
</row>
  </sheetData>
  <mergeCells>
    <mergeCell ref="C3:F3"/>
  </mergeCells>
  <pageMargins left="0.7" right="0.7" top="0.787401575" bottom="0.7874015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5"/>
  <sheetViews>
    <sheetView showGridLines="0" topLeftCell="B2" zoomScale="70" zoomScaleNormal="70" workbookViewId="0">
      <selection activeCell="B2" sqref="B2"/>
    </sheetView>
  </sheetViews>
  <sheetFormatPr defaultRowHeight="23.25"/>
  <cols>
    <col min="1" max="1" width="14.28515625" style="2" hidden="1" customWidth="1"/>
    <col min="2" max="2" width="9.140625" style="2"/>
    <col min="3" max="3" width="60.7109375" style="1" customWidth="1"/>
    <col min="4" max="4" width="15.7109375" style="2" hidden="1" customWidth="1"/>
    <col min="5" max="5" width="48.7109375" style="2" customWidth="1"/>
    <col min="6" max="6" width="41.42578125" style="2" customWidth="1"/>
    <col min="7" max="7" width="2.7109375" style="3" customWidth="1"/>
    <col min="8" max="8" width="2.7109375" style="4" customWidth="1"/>
    <col min="9" max="16384" width="9.140625" style="2"/>
  </cols>
  <sheetData>
    <row r="1" hidden="1">
      <c r="E1" s="2" t="s">
        <v>15</v>
      </c>
      <c r="F1" s="2" t="s">
        <v>16</v>
      </c>
    </row>
    <row r="2" ht="24" thickBot="1">
</row>
    <row r="3" ht="30" customHeight="1" thickTop="1">
      <c r="C3" s="34" t="str">
        <f>"Vyřazená vozidla z Centrálního registru vozidel v ČR za období "&amp;OBDOBI</f>
        <v>Vyřazená vozidla z Centrálního registru vozidel v ČR za období 02 / 2021</v>
      </c>
      <c r="D3" s="35"/>
      <c r="E3" s="35"/>
      <c r="F3" s="36"/>
    </row>
    <row r="4" ht="30" customHeight="1" thickBot="1">
      <c r="C4" s="21" t="s">
        <v>0</v>
      </c>
      <c r="D4" s="8"/>
      <c r="E4" s="31" t="s">
        <v>3</v>
      </c>
      <c r="F4" s="32" t="s">
        <v>5</v>
      </c>
    </row>
    <row r="5" ht="60" customHeight="1" thickTop="1">
      <c r="A5" s="2" t="s">
        <v>35</v>
      </c>
      <c r="C5" s="9" t="s">
        <v>12</v>
      </c>
      <c r="D5" s="23"/>
      <c r="E5" s="10">
        <f>IF(ISERROR(VLOOKUP(E$1&amp;$A5,DATA_OBLAST,2,0)),"-",VLOOKUP(E$1&amp;$A5,DATA_OBLAST,2,0))</f>
        <v>14347</v>
      </c>
      <c r="F5" s="24">
        <f>IF(ISERROR(VLOOKUP(F$1&amp;$A5,DATA_OBLAST,2,0)),"-",VLOOKUP(F$1&amp;$A5,DATA_OBLAST,2,0))</f>
        <v>26401</v>
      </c>
    </row>
    <row r="6" ht="60" customHeight="1">
      <c r="A6" s="2" t="s">
        <v>36</v>
      </c>
      <c r="C6" s="12" t="s">
        <v>11</v>
      </c>
      <c r="D6" s="23"/>
      <c r="E6" s="13">
        <f>IF(ISERROR(VLOOKUP(E$1&amp;$A6,DATA_OBLAST,2,0)),"-",VLOOKUP(E$1&amp;$A6,DATA_OBLAST,2,0))</f>
        <v>156</v>
      </c>
      <c r="F6" s="25">
        <f>IF(ISERROR(VLOOKUP(F$1&amp;$A6,DATA_OBLAST,2,0)),"-",VLOOKUP(F$1&amp;$A6,DATA_OBLAST,2,0))</f>
        <v>257</v>
      </c>
    </row>
    <row r="7" ht="60" customHeight="1">
      <c r="A7" s="2" t="s">
        <v>37</v>
      </c>
      <c r="C7" s="12" t="s">
        <v>10</v>
      </c>
      <c r="D7" s="23"/>
      <c r="E7" s="13">
        <f>IF(ISERROR(VLOOKUP(E$1&amp;$A7,DATA_OBLAST,2,0)),"-",VLOOKUP(E$1&amp;$A7,DATA_OBLAST,2,0))</f>
        <v>1321</v>
      </c>
      <c r="F7" s="25">
        <f>IF(ISERROR(VLOOKUP(F$1&amp;$A7,DATA_OBLAST,2,0)),"-",VLOOKUP(F$1&amp;$A7,DATA_OBLAST,2,0))</f>
        <v>2405</v>
      </c>
    </row>
    <row r="8" ht="60" customHeight="1">
      <c r="A8" s="2" t="s">
        <v>38</v>
      </c>
      <c r="C8" s="12" t="s">
        <v>9</v>
      </c>
      <c r="D8" s="23"/>
      <c r="E8" s="13">
        <f>IF(ISERROR(VLOOKUP(E$1&amp;$A8,DATA_OBLAST,2,0)),"-",VLOOKUP(E$1&amp;$A8,DATA_OBLAST,2,0))</f>
        <v>973</v>
      </c>
      <c r="F8" s="25">
        <f>IF(ISERROR(VLOOKUP(F$1&amp;$A8,DATA_OBLAST,2,0)),"-",VLOOKUP(F$1&amp;$A8,DATA_OBLAST,2,0))</f>
        <v>1783</v>
      </c>
    </row>
    <row r="9" ht="60" customHeight="1">
      <c r="A9" s="2" t="s">
        <v>39</v>
      </c>
      <c r="C9" s="12" t="s">
        <v>8</v>
      </c>
      <c r="D9" s="23"/>
      <c r="E9" s="13">
        <f>IF(ISERROR(VLOOKUP(E$1&amp;$A9,DATA_OBLAST,2,0)),"-",VLOOKUP(E$1&amp;$A9,DATA_OBLAST,2,0))</f>
        <v>206</v>
      </c>
      <c r="F9" s="25">
        <f>IF(ISERROR(VLOOKUP(F$1&amp;$A9,DATA_OBLAST,2,0)),"-",VLOOKUP(F$1&amp;$A9,DATA_OBLAST,2,0))</f>
        <v>370</v>
      </c>
    </row>
    <row r="10" ht="60" customHeight="1">
      <c r="A10" s="2" t="s">
        <v>40</v>
      </c>
      <c r="C10" s="12" t="s">
        <v>7</v>
      </c>
      <c r="D10" s="23"/>
      <c r="E10" s="13">
        <f>IF(ISERROR(VLOOKUP(E$1&amp;$A10,DATA_OBLAST,2,0)),"-",VLOOKUP(E$1&amp;$A10,DATA_OBLAST,2,0))</f>
        <v>768</v>
      </c>
      <c r="F10" s="25">
        <f>IF(ISERROR(VLOOKUP(F$1&amp;$A10,DATA_OBLAST,2,0)),"-",VLOOKUP(F$1&amp;$A10,DATA_OBLAST,2,0))</f>
        <v>1515</v>
      </c>
    </row>
    <row r="11" ht="60" customHeight="1">
      <c r="A11" s="2" t="s">
        <v>41</v>
      </c>
      <c r="C11" s="12" t="s">
        <v>6</v>
      </c>
      <c r="D11" s="23"/>
      <c r="E11" s="13">
        <f>IF(ISERROR(VLOOKUP(E$1&amp;$A11,DATA_OBLAST,2,0)),"-",VLOOKUP(E$1&amp;$A11,DATA_OBLAST,2,0))</f>
        <v>36</v>
      </c>
      <c r="F11" s="25">
        <f>IF(ISERROR(VLOOKUP(F$1&amp;$A11,DATA_OBLAST,2,0)),"-",VLOOKUP(F$1&amp;$A11,DATA_OBLAST,2,0))</f>
        <v>66</v>
      </c>
    </row>
    <row r="12" ht="60" customHeight="1">
      <c r="A12" s="2" t="s">
        <v>42</v>
      </c>
      <c r="C12" s="26" t="s">
        <v>1</v>
      </c>
      <c r="D12" s="23"/>
      <c r="E12" s="13">
        <f>IF(ISERROR(VLOOKUP(E$1&amp;$A12,DATA_OBLAST,2,0)),"-",VLOOKUP(E$1&amp;$A12,DATA_OBLAST,2,0))</f>
        <v>81</v>
      </c>
      <c r="F12" s="25">
        <f>IF(ISERROR(VLOOKUP(F$1&amp;$A12,DATA_OBLAST,2,0)),"-",VLOOKUP(F$1&amp;$A12,DATA_OBLAST,2,0))</f>
        <v>138</v>
      </c>
    </row>
    <row r="13" ht="60" customHeight="1" thickBot="1">
      <c r="A13" s="2" t="s">
        <v>43</v>
      </c>
      <c r="C13" s="14" t="s">
        <v>4</v>
      </c>
      <c r="D13" s="23"/>
      <c r="E13" s="15">
        <f>IF(ISERROR(VLOOKUP(E$1&amp;$A13,DATA_OBLAST,2,0)),"-",VLOOKUP(E$1&amp;$A13,DATA_OBLAST,2,0))</f>
        <v>256</v>
      </c>
      <c r="F13" s="29">
        <f>IF(ISERROR(VLOOKUP(F$1&amp;$A13,DATA_OBLAST,2,0)),"-",VLOOKUP(F$1&amp;$A13,DATA_OBLAST,2,0))</f>
        <v>589</v>
      </c>
    </row>
    <row r="14" ht="60" customHeight="1" thickTop="1" thickBot="1">
      <c r="C14" s="18" t="s">
        <v>2</v>
      </c>
      <c r="D14" s="23"/>
      <c r="E14" s="15">
        <f>SUM(E5:E13)</f>
        <v>18144</v>
      </c>
      <c r="F14" s="29">
        <f>SUM(F5:F13)</f>
        <v>33524</v>
      </c>
    </row>
    <row r="15" ht="24" thickTop="1">
</row>
  </sheetData>
  <mergeCells>
    <mergeCell ref="C3:F3"/>
  </mergeCells>
  <pageMargins left="0.7" right="0.7" top="0.787401575" bottom="0.7874015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B54"/>
  <sheetFormatPr defaultRowHeight="15"/>
  <cols>
    <col min="1" max="2" width="13" customWidth="1"/>
  </cols>
  <sheetData>
    <row r="1">
      <c r="A1">
        <v>52</v>
      </c>
      <c r="B1">
        <f>+IF(RADEK_POCET&lt;1,1,RADEK_POCET)+2</f>
        <v>54</v>
      </c>
    </row>
    <row r="2">
      <c r="A2" t="s">
        <v>13</v>
      </c>
      <c r="B2" t="s">
        <v>14</v>
      </c>
    </row>
    <row r="3">
      <c r="A3" t="s">
        <v>44</v>
      </c>
      <c r="B3">
        <v>199</v>
      </c>
    </row>
    <row r="4" ht="15">
      <c r="A4" t="s">
        <v>45</v>
      </c>
      <c r="B4">
        <v>906</v>
      </c>
    </row>
    <row r="5" ht="15">
      <c r="A5" t="s">
        <v>46</v>
      </c>
      <c r="B5">
        <v>1312</v>
      </c>
    </row>
    <row r="6" ht="15">
      <c r="A6" t="s">
        <v>47</v>
      </c>
      <c r="B6">
        <v>610</v>
      </c>
    </row>
    <row r="7" ht="15">
      <c r="A7" t="s">
        <v>48</v>
      </c>
      <c r="B7">
        <v>2508</v>
      </c>
    </row>
    <row r="8" ht="15">
      <c r="A8" t="s">
        <v>49</v>
      </c>
      <c r="B8">
        <v>14687</v>
      </c>
    </row>
    <row r="9" ht="15">
      <c r="A9" t="s">
        <v>50</v>
      </c>
      <c r="B9">
        <v>194</v>
      </c>
    </row>
    <row r="10" ht="15">
      <c r="A10" t="s">
        <v>51</v>
      </c>
      <c r="B10">
        <v>274</v>
      </c>
    </row>
    <row r="11" ht="15">
      <c r="A11" t="s">
        <v>52</v>
      </c>
      <c r="B11">
        <v>1</v>
      </c>
    </row>
    <row r="12" ht="15">
      <c r="A12" t="s">
        <v>53</v>
      </c>
      <c r="B12">
        <v>25</v>
      </c>
    </row>
    <row r="13" ht="15">
      <c r="A13" t="s">
        <v>54</v>
      </c>
      <c r="B13">
        <v>848</v>
      </c>
    </row>
    <row r="14" ht="15">
      <c r="A14" t="s">
        <v>55</v>
      </c>
      <c r="B14">
        <v>996</v>
      </c>
    </row>
    <row r="15" ht="15">
      <c r="A15" t="s">
        <v>56</v>
      </c>
      <c r="B15">
        <v>276</v>
      </c>
    </row>
    <row r="16" ht="15">
      <c r="A16" t="s">
        <v>57</v>
      </c>
      <c r="B16">
        <v>314</v>
      </c>
    </row>
    <row r="17" ht="15">
      <c r="A17" t="s">
        <v>58</v>
      </c>
      <c r="B17">
        <v>11867</v>
      </c>
    </row>
    <row r="18" ht="15">
      <c r="A18" t="s">
        <v>59</v>
      </c>
      <c r="B18">
        <v>63</v>
      </c>
    </row>
    <row r="19" ht="15">
      <c r="A19" t="s">
        <v>60</v>
      </c>
      <c r="B19">
        <v>126</v>
      </c>
    </row>
    <row r="20" ht="15">
      <c r="A20" t="s">
        <v>61</v>
      </c>
      <c r="B20">
        <v>156</v>
      </c>
    </row>
    <row r="21" ht="15">
      <c r="A21" t="s">
        <v>62</v>
      </c>
      <c r="B21">
        <v>206</v>
      </c>
    </row>
    <row r="22" ht="15">
      <c r="A22" t="s">
        <v>63</v>
      </c>
      <c r="B22">
        <v>1321</v>
      </c>
    </row>
    <row r="23" ht="15">
      <c r="A23" t="s">
        <v>64</v>
      </c>
      <c r="B23">
        <v>973</v>
      </c>
    </row>
    <row r="24" ht="15">
      <c r="A24" t="s">
        <v>65</v>
      </c>
      <c r="B24">
        <v>768</v>
      </c>
    </row>
    <row r="25" ht="15">
      <c r="A25" t="s">
        <v>66</v>
      </c>
      <c r="B25">
        <v>14347</v>
      </c>
    </row>
    <row r="26" ht="15">
      <c r="A26" t="s">
        <v>67</v>
      </c>
      <c r="B26">
        <v>81</v>
      </c>
    </row>
    <row r="27" ht="15">
      <c r="A27" t="s">
        <v>68</v>
      </c>
      <c r="B27">
        <v>36</v>
      </c>
    </row>
    <row r="28" ht="15">
      <c r="A28" t="s">
        <v>69</v>
      </c>
      <c r="B28">
        <v>256</v>
      </c>
    </row>
    <row r="29" ht="15">
      <c r="A29" t="s">
        <v>70</v>
      </c>
      <c r="B29">
        <v>337</v>
      </c>
    </row>
    <row r="30" ht="15">
      <c r="A30" t="s">
        <v>71</v>
      </c>
      <c r="B30">
        <v>1426</v>
      </c>
    </row>
    <row r="31" ht="15">
      <c r="A31" t="s">
        <v>72</v>
      </c>
      <c r="B31">
        <v>2480</v>
      </c>
    </row>
    <row r="32" ht="15">
      <c r="A32" t="s">
        <v>73</v>
      </c>
      <c r="B32">
        <v>1105</v>
      </c>
    </row>
    <row r="33" ht="15">
      <c r="A33" t="s">
        <v>74</v>
      </c>
      <c r="B33">
        <v>4575</v>
      </c>
    </row>
    <row r="34" ht="15">
      <c r="A34" t="s">
        <v>75</v>
      </c>
      <c r="B34">
        <v>29481</v>
      </c>
    </row>
    <row r="35" ht="15">
      <c r="A35" t="s">
        <v>76</v>
      </c>
      <c r="B35">
        <v>359</v>
      </c>
    </row>
    <row r="36" ht="15">
      <c r="A36" t="s">
        <v>77</v>
      </c>
      <c r="B36">
        <v>473</v>
      </c>
    </row>
    <row r="37" ht="15">
      <c r="A37" t="s">
        <v>78</v>
      </c>
      <c r="B37">
        <v>2</v>
      </c>
    </row>
    <row r="38" ht="15">
      <c r="A38" t="s">
        <v>79</v>
      </c>
      <c r="B38">
        <v>66</v>
      </c>
    </row>
    <row r="39" ht="15">
      <c r="A39" t="s">
        <v>80</v>
      </c>
      <c r="B39">
        <v>1562</v>
      </c>
    </row>
    <row r="40" ht="15">
      <c r="A40" t="s">
        <v>81</v>
      </c>
      <c r="B40">
        <v>1818</v>
      </c>
    </row>
    <row r="41" ht="15">
      <c r="A41" t="s">
        <v>82</v>
      </c>
      <c r="B41">
        <v>492</v>
      </c>
    </row>
    <row r="42" ht="15">
      <c r="A42" t="s">
        <v>83</v>
      </c>
      <c r="B42">
        <v>617</v>
      </c>
    </row>
    <row r="43" ht="15">
      <c r="A43" t="s">
        <v>84</v>
      </c>
      <c r="B43">
        <v>22146</v>
      </c>
    </row>
    <row r="44" ht="15">
      <c r="A44" t="s">
        <v>85</v>
      </c>
      <c r="B44">
        <v>107</v>
      </c>
    </row>
    <row r="45" ht="15">
      <c r="A45" t="s">
        <v>86</v>
      </c>
      <c r="B45">
        <v>239</v>
      </c>
    </row>
    <row r="46" ht="15">
      <c r="A46" t="s">
        <v>87</v>
      </c>
      <c r="B46">
        <v>257</v>
      </c>
    </row>
    <row r="47" ht="15">
      <c r="A47" t="s">
        <v>88</v>
      </c>
      <c r="B47">
        <v>370</v>
      </c>
    </row>
    <row r="48" ht="15">
      <c r="A48" t="s">
        <v>89</v>
      </c>
      <c r="B48">
        <v>2405</v>
      </c>
    </row>
    <row r="49" ht="15">
      <c r="A49" t="s">
        <v>90</v>
      </c>
      <c r="B49">
        <v>1783</v>
      </c>
    </row>
    <row r="50" ht="15">
      <c r="A50" t="s">
        <v>91</v>
      </c>
      <c r="B50">
        <v>1515</v>
      </c>
    </row>
    <row r="51" ht="15">
      <c r="A51" t="s">
        <v>92</v>
      </c>
      <c r="B51">
        <v>26401</v>
      </c>
    </row>
    <row r="52" ht="15">
      <c r="A52" t="s">
        <v>93</v>
      </c>
      <c r="B52">
        <v>138</v>
      </c>
    </row>
    <row r="53" ht="15">
      <c r="A53" t="s">
        <v>94</v>
      </c>
      <c r="B53">
        <v>66</v>
      </c>
    </row>
    <row r="54" ht="15">
      <c r="A54" t="s">
        <v>95</v>
      </c>
      <c r="B54">
        <v>589</v>
      </c>
    </row>
  </sheetData>
  <pageMargins left="0.7" right="0.7" top="0.787401575" bottom="0.7874015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Worksheets</vt:lpstr>
      </vt:variant>
      <vt:variant>
        <vt:i4>4</vt:i4>
      </vt:variant>
    </vt:vector>
  </HeadingPairs>
  <TitlesOfParts>
    <vt:vector baseType="lpstr" size="4">
      <vt:lpstr>Nová vozidla</vt:lpstr>
      <vt:lpstr>Ojetá vozidla</vt:lpstr>
      <vt:lpstr>Vyřazená vozidla</vt:lpstr>
      <vt:lpstr>DATA</vt:lpstr>
    </vt:vector>
  </TitlesOfParts>
  <Application>Microsoft Excel</Application>
  <AppVersion>12.000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vitek</dc:creator>
  <cp:lastModifiedBy>jsf</cp:lastModifiedBy>
  <dcterms:created xsi:type="dcterms:W3CDTF">2021-03-03T12:22:01Z</dcterms:created>
  <dcterms:modified xsi:type="dcterms:W3CDTF">2021-03-03T11:22:01Z</dcterms:modified>
</cp:coreProperties>
</file>