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utomat\"/>
    </mc:Choice>
  </mc:AlternateContent>
  <bookViews>
    <workbookView xWindow="0" yWindow="0" windowWidth="28800" windowHeight="12135" tabRatio="767"/>
  </bookViews>
  <sheets>
    <sheet name="Nová vozidla" sheetId="1" r:id="rId1"/>
    <sheet name="Ojetá vozidla" sheetId="2" r:id="rId2"/>
    <sheet name="Vyřazená vozidla" sheetId="3" r:id="rId3"/>
    <sheet name="DATA" sheetId="4" state="hidden" r:id="rId4"/>
  </sheets>
  <definedNames>
    <definedName name="DATA_OBLAST">INDIRECT("DATA!$A$2:$B$"&amp;RADEK_DO)</definedName>
    <definedName name="OBDOBI">"06 / 2022"</definedName>
    <definedName name="RADEK_DO">DATA!$B$1</definedName>
    <definedName name="RADEK_POCET">DATA!$A$1</definedName>
  </definedNames>
  <calcPr calcId="152511" iterateDelta="9.9999999974897903E-4"/>
</workbook>
</file>

<file path=xl/calcChain.xml><?xml version="1.0" encoding="utf-8"?>
<calcChain xmlns="http://schemas.openxmlformats.org/spreadsheetml/2006/main">
  <c r="B1" i="4" l="1"/>
  <c r="C3" i="3"/>
  <c r="C3" i="2"/>
  <c r="C3" i="1"/>
  <c r="E10" i="3"/>
  <c r="E5" i="3"/>
  <c r="F10" i="2"/>
  <c r="F5" i="2"/>
  <c r="E11" i="1"/>
  <c r="E10" i="2"/>
  <c r="E5" i="2"/>
  <c r="F10" i="1"/>
  <c r="F5" i="1"/>
  <c r="E10" i="1"/>
  <c r="E5" i="1"/>
  <c r="F8" i="3"/>
  <c r="E9" i="2"/>
  <c r="F9" i="1"/>
  <c r="E9" i="3"/>
  <c r="F9" i="2"/>
  <c r="F13" i="3"/>
  <c r="E13" i="3"/>
  <c r="F12" i="3"/>
  <c r="E12" i="3"/>
  <c r="F11" i="3"/>
  <c r="F6" i="3"/>
  <c r="E12" i="2"/>
  <c r="E7" i="2"/>
  <c r="F12" i="1"/>
  <c r="F7" i="1"/>
  <c r="E8" i="3"/>
  <c r="F13" i="2"/>
  <c r="F8" i="2"/>
  <c r="E9" i="1"/>
  <c r="F7" i="3"/>
  <c r="E13" i="2"/>
  <c r="E8" i="2"/>
  <c r="F13" i="1"/>
  <c r="F8" i="1"/>
  <c r="E7" i="3"/>
  <c r="F12" i="2"/>
  <c r="F7" i="2"/>
  <c r="E13" i="1"/>
  <c r="E8" i="1"/>
  <c r="E11" i="3"/>
  <c r="E6" i="3"/>
  <c r="F11" i="2"/>
  <c r="F6" i="2"/>
  <c r="E12" i="1"/>
  <c r="E7" i="1"/>
  <c r="F5" i="3"/>
  <c r="E11" i="2"/>
  <c r="E6" i="2"/>
  <c r="F11" i="1"/>
  <c r="F6" i="1"/>
  <c r="E6" i="1"/>
  <c r="F9" i="3"/>
  <c r="F10" i="3"/>
  <c r="F14" i="3" l="1"/>
  <c r="E14" i="1"/>
  <c r="F14" i="1"/>
  <c r="E14" i="2"/>
  <c r="F14" i="2"/>
  <c r="E14" i="3"/>
</calcChain>
</file>

<file path=xl/sharedStrings.xml><?xml version="1.0" encoding="utf-8"?>
<sst xmlns="http://schemas.openxmlformats.org/spreadsheetml/2006/main" count="125" uniqueCount="95">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</sst>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8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8"/>
      <name val="Calibri"/>
      <family val="2"/>
      <charset val="238"/>
    </font>
    <font>
      <sz val="18"/>
      <name val="Calibri"/>
      <family val="2"/>
      <charset val="238"/>
    </font>
    <font>
      <b/>
      <sz val="22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  <diagonal/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  <diagonal/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  <diagonal/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  <diagonal/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  <diagonal/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8"/>
      </left>
      <right style="thick">
        <color indexed="8"/>
      </right>
      <top style="hair">
        <color indexed="8"/>
      </top>
      <bottom/>
      <diagonal/>
    </border>
    <border>
      <left style="thick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ck">
        <color indexed="8"/>
      </right>
      <top style="hair">
        <color indexed="8"/>
      </top>
      <bottom/>
      <diagonal/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hair">
        <color indexed="8"/>
      </bottom>
      <diagonal/>
    </border>
    <border>
      <left/>
      <right/>
      <top style="thick">
        <color indexed="8"/>
      </top>
      <bottom style="hair">
        <color indexed="8"/>
      </bottom>
      <diagonal/>
    </border>
    <border>
      <left/>
      <right style="thick">
        <color indexed="8"/>
      </right>
      <top style="thick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0" borderId="0" xfId="1" applyFont="1" applyAlignment="1">
      <alignment horizontal="left" indent="1"/>
    </xf>
    <xf numFmtId="0" fontId="1" fillId="0" borderId="0" xfId="1" applyFont="1"/>
    <xf numFmtId="0" fontId="1" fillId="0" borderId="0" xfId="1" applyFont="1" applyBorder="1"/>
    <xf numFmtId="0" fontId="1" fillId="0" borderId="0" xfId="1" applyFont="1" applyFill="1" applyBorder="1"/>
    <xf numFmtId="0" fontId="2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left" vertical="center" wrapText="1" indent="1"/>
    </xf>
    <xf numFmtId="3" fontId="3" fillId="0" borderId="4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 wrapText="1" indent="1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left" vertical="center" wrapText="1" indent="1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8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wrapText="1" indent="1"/>
    </xf>
    <xf numFmtId="0" fontId="4" fillId="0" borderId="1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left" vertical="center" wrapText="1" indent="1"/>
    </xf>
    <xf numFmtId="0" fontId="1" fillId="0" borderId="12" xfId="1" applyFont="1" applyFill="1" applyBorder="1" applyAlignment="1">
      <alignment vertical="center" wrapText="1"/>
    </xf>
    <xf numFmtId="0" fontId="1" fillId="0" borderId="0" xfId="1" applyFont="1" applyFill="1"/>
    <xf numFmtId="3" fontId="3" fillId="0" borderId="13" xfId="1" applyNumberFormat="1" applyFont="1" applyFill="1" applyBorder="1" applyAlignment="1">
      <alignment horizontal="center" vertical="center" wrapText="1"/>
    </xf>
    <xf numFmtId="3" fontId="3" fillId="0" borderId="14" xfId="1" applyNumberFormat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left" vertical="center" wrapText="1" indent="1"/>
    </xf>
    <xf numFmtId="3" fontId="3" fillId="0" borderId="16" xfId="1" applyNumberFormat="1" applyFont="1" applyFill="1" applyBorder="1" applyAlignment="1">
      <alignment horizontal="center" vertical="center" wrapText="1"/>
    </xf>
    <xf numFmtId="3" fontId="3" fillId="0" borderId="17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3" fontId="3" fillId="0" borderId="18" xfId="1" applyNumberFormat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3" fontId="1" fillId="0" borderId="0" xfId="1" applyNumberFormat="1" applyFont="1"/>
    <xf numFmtId="0" fontId="5" fillId="0" borderId="19" xfId="1" applyFont="1" applyFill="1" applyBorder="1" applyAlignment="1">
      <alignment horizontal="center"/>
    </xf>
    <xf numFmtId="0" fontId="5" fillId="0" borderId="20" xfId="1" applyFont="1" applyFill="1" applyBorder="1" applyAlignment="1">
      <alignment horizontal="center"/>
    </xf>
    <xf numFmtId="0" fontId="5" fillId="0" borderId="21" xfId="1" applyFont="1" applyFill="1" applyBorder="1" applyAlignment="1">
      <alignment horizontal="center"/>
    </xf>
    <xf numFmtId="0" fontId="4" fillId="0" borderId="22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2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 x14ac:dyDescent="0.3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spans="1:8" hidden="1" x14ac:dyDescent="0.35">
      <c r="E1" s="2" t="s">
        <v>15</v>
      </c>
      <c r="F1" s="2" t="s">
        <v>16</v>
      </c>
    </row>
    <row r="2" spans="1:8" ht="24" thickBot="1" x14ac:dyDescent="0.4"/>
    <row r="3" spans="1:8" ht="30" customHeight="1" thickTop="1" x14ac:dyDescent="0.45">
      <c r="C3" s="34" t="str">
        <f>"První registrace nových vozidel v ČR za období "&amp;OBDOBI</f>
        <v>První registrace nových vozidel v ČR za období 06 / 2022</v>
      </c>
      <c r="D3" s="35"/>
      <c r="E3" s="35"/>
      <c r="F3" s="36"/>
      <c r="G3" s="4"/>
    </row>
    <row r="4" spans="1:8" ht="30" customHeight="1" thickBot="1" x14ac:dyDescent="0.4">
      <c r="C4" s="21" t="s">
        <v>0</v>
      </c>
      <c r="D4" s="22"/>
      <c r="E4" s="6" t="s">
        <v>3</v>
      </c>
      <c r="F4" s="7" t="s">
        <v>5</v>
      </c>
      <c r="G4" s="8"/>
      <c r="H4" s="5"/>
    </row>
    <row r="5" spans="1:8" ht="60" customHeight="1" thickTop="1" x14ac:dyDescent="0.35">
      <c r="A5" s="2" t="s">
        <v>17</v>
      </c>
      <c r="C5" s="9" t="s">
        <v>12</v>
      </c>
      <c r="D5" s="37"/>
      <c r="E5" s="10">
        <f t="shared" ref="E5:F13" ca="1" si="0">IF(ISERROR(VLOOKUP(E$1&amp;$A5,DATA_OBLAST,2,0)),"-",VLOOKUP(E$1&amp;$A5,DATA_OBLAST,2,0))</f>
        <v>18738</v>
      </c>
      <c r="F5" s="24">
        <f t="shared" ca="1" si="0"/>
        <v>98916</v>
      </c>
      <c r="G5" s="40"/>
      <c r="H5" s="11"/>
    </row>
    <row r="6" spans="1:8" ht="60" customHeight="1" x14ac:dyDescent="0.35">
      <c r="A6" s="2" t="s">
        <v>18</v>
      </c>
      <c r="C6" s="12" t="s">
        <v>11</v>
      </c>
      <c r="D6" s="38"/>
      <c r="E6" s="13">
        <f t="shared" ca="1" si="0"/>
        <v>177</v>
      </c>
      <c r="F6" s="25">
        <f t="shared" ca="1" si="0"/>
        <v>886</v>
      </c>
      <c r="G6" s="40"/>
      <c r="H6" s="11"/>
    </row>
    <row r="7" spans="1:8" ht="60" customHeight="1" x14ac:dyDescent="0.35">
      <c r="A7" s="2" t="s">
        <v>19</v>
      </c>
      <c r="C7" s="12" t="s">
        <v>10</v>
      </c>
      <c r="D7" s="38"/>
      <c r="E7" s="13">
        <f t="shared" ca="1" si="0"/>
        <v>1707</v>
      </c>
      <c r="F7" s="25">
        <f t="shared" ca="1" si="0"/>
        <v>8841</v>
      </c>
      <c r="G7" s="40"/>
      <c r="H7" s="11"/>
    </row>
    <row r="8" spans="1:8" ht="60" customHeight="1" x14ac:dyDescent="0.35">
      <c r="A8" s="2" t="s">
        <v>20</v>
      </c>
      <c r="C8" s="12" t="s">
        <v>9</v>
      </c>
      <c r="D8" s="38"/>
      <c r="E8" s="13">
        <f t="shared" ca="1" si="0"/>
        <v>839</v>
      </c>
      <c r="F8" s="25">
        <f t="shared" ca="1" si="0"/>
        <v>4487</v>
      </c>
      <c r="G8" s="40"/>
      <c r="H8" s="11"/>
    </row>
    <row r="9" spans="1:8" ht="60" customHeight="1" x14ac:dyDescent="0.35">
      <c r="A9" s="2" t="s">
        <v>21</v>
      </c>
      <c r="C9" s="12" t="s">
        <v>8</v>
      </c>
      <c r="D9" s="38"/>
      <c r="E9" s="13">
        <f t="shared" ca="1" si="0"/>
        <v>3507</v>
      </c>
      <c r="F9" s="25">
        <f t="shared" ca="1" si="0"/>
        <v>15178</v>
      </c>
      <c r="G9" s="40"/>
      <c r="H9" s="11"/>
    </row>
    <row r="10" spans="1:8" ht="60" customHeight="1" x14ac:dyDescent="0.35">
      <c r="A10" s="2" t="s">
        <v>22</v>
      </c>
      <c r="C10" s="12" t="s">
        <v>7</v>
      </c>
      <c r="D10" s="38"/>
      <c r="E10" s="13">
        <f t="shared" ca="1" si="0"/>
        <v>4584</v>
      </c>
      <c r="F10" s="25">
        <f t="shared" ca="1" si="0"/>
        <v>24364</v>
      </c>
      <c r="G10" s="40"/>
      <c r="H10" s="11"/>
    </row>
    <row r="11" spans="1:8" ht="60" customHeight="1" x14ac:dyDescent="0.35">
      <c r="A11" s="2" t="s">
        <v>23</v>
      </c>
      <c r="C11" s="12" t="s">
        <v>6</v>
      </c>
      <c r="D11" s="38"/>
      <c r="E11" s="13">
        <f t="shared" ca="1" si="0"/>
        <v>572</v>
      </c>
      <c r="F11" s="25">
        <f t="shared" ca="1" si="0"/>
        <v>3246</v>
      </c>
      <c r="G11" s="40"/>
      <c r="H11" s="11"/>
    </row>
    <row r="12" spans="1:8" ht="60" customHeight="1" x14ac:dyDescent="0.35">
      <c r="A12" s="2" t="s">
        <v>24</v>
      </c>
      <c r="C12" s="26" t="s">
        <v>1</v>
      </c>
      <c r="D12" s="38"/>
      <c r="E12" s="27">
        <f t="shared" ca="1" si="0"/>
        <v>311</v>
      </c>
      <c r="F12" s="28">
        <f t="shared" ca="1" si="0"/>
        <v>1597</v>
      </c>
      <c r="G12" s="40"/>
      <c r="H12" s="11"/>
    </row>
    <row r="13" spans="1:8" ht="60" customHeight="1" thickBot="1" x14ac:dyDescent="0.4">
      <c r="A13" s="2" t="s">
        <v>25</v>
      </c>
      <c r="C13" s="14" t="s">
        <v>4</v>
      </c>
      <c r="D13" s="39"/>
      <c r="E13" s="15" t="str">
        <f t="shared" ca="1" si="0"/>
        <v>-</v>
      </c>
      <c r="F13" s="29" t="str">
        <f t="shared" ca="1" si="0"/>
        <v>-</v>
      </c>
      <c r="G13" s="40"/>
      <c r="H13" s="11"/>
    </row>
    <row r="14" spans="1:8" ht="60" customHeight="1" thickTop="1" thickBot="1" x14ac:dyDescent="0.4">
      <c r="C14" s="18" t="s">
        <v>2</v>
      </c>
      <c r="D14" s="19"/>
      <c r="E14" s="16">
        <f ca="1">SUM(E5:E13)</f>
        <v>30435</v>
      </c>
      <c r="F14" s="30">
        <f ca="1">SUM(F5:F13)</f>
        <v>157515</v>
      </c>
      <c r="G14" s="17"/>
      <c r="H14" s="20"/>
    </row>
    <row r="15" spans="1:8" ht="24" thickTop="1" x14ac:dyDescent="0.35"/>
    <row r="16" spans="1:8" x14ac:dyDescent="0.35">
      <c r="E16" s="33"/>
    </row>
  </sheetData>
  <mergeCells count="3">
    <mergeCell ref="C3:F3"/>
    <mergeCell ref="D5:D13"/>
    <mergeCell ref="G5:G13"/>
  </mergeCells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topLeftCell="B2" zoomScale="70" zoomScaleNormal="70" workbookViewId="0">
      <selection activeCell="B2" sqref="B2"/>
    </sheetView>
  </sheetViews>
  <sheetFormatPr defaultRowHeight="23.25" x14ac:dyDescent="0.3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spans="1:6" hidden="1" x14ac:dyDescent="0.35">
      <c r="E1" s="2" t="s">
        <v>15</v>
      </c>
      <c r="F1" s="2" t="s">
        <v>16</v>
      </c>
    </row>
    <row r="2" spans="1:6" ht="24" thickBot="1" x14ac:dyDescent="0.4"/>
    <row r="3" spans="1:6" ht="30" customHeight="1" thickTop="1" x14ac:dyDescent="0.45">
      <c r="C3" s="34" t="str">
        <f>"První registrace dovezených ojetých vozidel v ČR za období "&amp;OBDOBI</f>
        <v>První registrace dovezených ojetých vozidel v ČR za období 06 / 2022</v>
      </c>
      <c r="D3" s="35"/>
      <c r="E3" s="35"/>
      <c r="F3" s="36"/>
    </row>
    <row r="4" spans="1:6" ht="30" customHeight="1" thickBot="1" x14ac:dyDescent="0.4">
      <c r="C4" s="21" t="s">
        <v>0</v>
      </c>
      <c r="D4" s="22"/>
      <c r="E4" s="6" t="s">
        <v>3</v>
      </c>
      <c r="F4" s="7" t="s">
        <v>5</v>
      </c>
    </row>
    <row r="5" spans="1:6" ht="60" customHeight="1" thickTop="1" x14ac:dyDescent="0.35">
      <c r="A5" s="2" t="s">
        <v>26</v>
      </c>
      <c r="C5" s="9" t="s">
        <v>12</v>
      </c>
      <c r="D5" s="23"/>
      <c r="E5" s="10">
        <f t="shared" ref="E5:F13" ca="1" si="0">IF(ISERROR(VLOOKUP(E$1&amp;$A5,DATA_OBLAST,2,0)),"-",VLOOKUP(E$1&amp;$A5,DATA_OBLAST,2,0))</f>
        <v>15305</v>
      </c>
      <c r="F5" s="24">
        <f t="shared" ca="1" si="0"/>
        <v>89307</v>
      </c>
    </row>
    <row r="6" spans="1:6" ht="60" customHeight="1" x14ac:dyDescent="0.35">
      <c r="A6" s="2" t="s">
        <v>27</v>
      </c>
      <c r="C6" s="12" t="s">
        <v>11</v>
      </c>
      <c r="D6" s="23"/>
      <c r="E6" s="13">
        <f t="shared" ca="1" si="0"/>
        <v>24</v>
      </c>
      <c r="F6" s="25">
        <f t="shared" ca="1" si="0"/>
        <v>153</v>
      </c>
    </row>
    <row r="7" spans="1:6" ht="60" customHeight="1" x14ac:dyDescent="0.35">
      <c r="A7" s="2" t="s">
        <v>28</v>
      </c>
      <c r="C7" s="12" t="s">
        <v>10</v>
      </c>
      <c r="D7" s="23"/>
      <c r="E7" s="13">
        <f t="shared" ca="1" si="0"/>
        <v>1304</v>
      </c>
      <c r="F7" s="25">
        <f t="shared" ca="1" si="0"/>
        <v>7758</v>
      </c>
    </row>
    <row r="8" spans="1:6" ht="60" customHeight="1" x14ac:dyDescent="0.35">
      <c r="A8" s="2" t="s">
        <v>29</v>
      </c>
      <c r="C8" s="12" t="s">
        <v>9</v>
      </c>
      <c r="D8" s="23"/>
      <c r="E8" s="13">
        <f t="shared" ca="1" si="0"/>
        <v>273</v>
      </c>
      <c r="F8" s="25">
        <f t="shared" ca="1" si="0"/>
        <v>1717</v>
      </c>
    </row>
    <row r="9" spans="1:6" ht="60" customHeight="1" x14ac:dyDescent="0.35">
      <c r="A9" s="2" t="s">
        <v>30</v>
      </c>
      <c r="C9" s="12" t="s">
        <v>8</v>
      </c>
      <c r="D9" s="23"/>
      <c r="E9" s="13">
        <f t="shared" ca="1" si="0"/>
        <v>2295</v>
      </c>
      <c r="F9" s="25">
        <f t="shared" ca="1" si="0"/>
        <v>10708</v>
      </c>
    </row>
    <row r="10" spans="1:6" ht="60" customHeight="1" x14ac:dyDescent="0.35">
      <c r="A10" s="2" t="s">
        <v>31</v>
      </c>
      <c r="C10" s="12" t="s">
        <v>7</v>
      </c>
      <c r="D10" s="23"/>
      <c r="E10" s="13">
        <f t="shared" ca="1" si="0"/>
        <v>685</v>
      </c>
      <c r="F10" s="25">
        <f t="shared" ca="1" si="0"/>
        <v>3534</v>
      </c>
    </row>
    <row r="11" spans="1:6" ht="60" customHeight="1" x14ac:dyDescent="0.35">
      <c r="A11" s="2" t="s">
        <v>32</v>
      </c>
      <c r="C11" s="12" t="s">
        <v>6</v>
      </c>
      <c r="D11" s="23"/>
      <c r="E11" s="13">
        <f t="shared" ca="1" si="0"/>
        <v>163</v>
      </c>
      <c r="F11" s="25">
        <f t="shared" ca="1" si="0"/>
        <v>1046</v>
      </c>
    </row>
    <row r="12" spans="1:6" ht="60" customHeight="1" x14ac:dyDescent="0.35">
      <c r="A12" s="2" t="s">
        <v>33</v>
      </c>
      <c r="C12" s="26" t="s">
        <v>1</v>
      </c>
      <c r="D12" s="23"/>
      <c r="E12" s="27">
        <f t="shared" ca="1" si="0"/>
        <v>94</v>
      </c>
      <c r="F12" s="28">
        <f t="shared" ca="1" si="0"/>
        <v>488</v>
      </c>
    </row>
    <row r="13" spans="1:6" ht="60" customHeight="1" thickBot="1" x14ac:dyDescent="0.4">
      <c r="A13" s="2" t="s">
        <v>34</v>
      </c>
      <c r="C13" s="14" t="s">
        <v>4</v>
      </c>
      <c r="D13" s="23"/>
      <c r="E13" s="15" t="str">
        <f t="shared" ca="1" si="0"/>
        <v>-</v>
      </c>
      <c r="F13" s="29">
        <f t="shared" ca="1" si="0"/>
        <v>1</v>
      </c>
    </row>
    <row r="14" spans="1:6" ht="60" customHeight="1" thickTop="1" thickBot="1" x14ac:dyDescent="0.4">
      <c r="C14" s="18" t="s">
        <v>2</v>
      </c>
      <c r="D14" s="23"/>
      <c r="E14" s="15">
        <f ca="1">SUM(E5:E13)</f>
        <v>20143</v>
      </c>
      <c r="F14" s="29">
        <f ca="1">SUM(F5:F13)</f>
        <v>114712</v>
      </c>
    </row>
    <row r="15" spans="1:6" ht="24" thickTop="1" x14ac:dyDescent="0.35"/>
  </sheetData>
  <mergeCells count="1">
    <mergeCell ref="C3:F3"/>
  </mergeCells>
  <pageMargins left="0.7" right="0.7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topLeftCell="B2" zoomScale="70" zoomScaleNormal="70" workbookViewId="0">
      <selection activeCell="B2" sqref="B2"/>
    </sheetView>
  </sheetViews>
  <sheetFormatPr defaultRowHeight="23.25" x14ac:dyDescent="0.3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spans="1:6" hidden="1" x14ac:dyDescent="0.35">
      <c r="E1" s="2" t="s">
        <v>15</v>
      </c>
      <c r="F1" s="2" t="s">
        <v>16</v>
      </c>
    </row>
    <row r="2" spans="1:6" ht="24" thickBot="1" x14ac:dyDescent="0.4"/>
    <row r="3" spans="1:6" ht="30" customHeight="1" thickTop="1" x14ac:dyDescent="0.45">
      <c r="C3" s="34" t="str">
        <f>"Vyřazená vozidla z Centrálního registru vozidel v ČR za období "&amp;OBDOBI</f>
        <v>Vyřazená vozidla z Centrálního registru vozidel v ČR za období 06 / 2022</v>
      </c>
      <c r="D3" s="35"/>
      <c r="E3" s="35"/>
      <c r="F3" s="36"/>
    </row>
    <row r="4" spans="1:6" ht="30" customHeight="1" thickBot="1" x14ac:dyDescent="0.4">
      <c r="C4" s="21" t="s">
        <v>0</v>
      </c>
      <c r="D4" s="8"/>
      <c r="E4" s="31" t="s">
        <v>3</v>
      </c>
      <c r="F4" s="32" t="s">
        <v>5</v>
      </c>
    </row>
    <row r="5" spans="1:6" ht="60" customHeight="1" thickTop="1" x14ac:dyDescent="0.35">
      <c r="A5" s="2" t="s">
        <v>35</v>
      </c>
      <c r="C5" s="9" t="s">
        <v>12</v>
      </c>
      <c r="D5" s="23"/>
      <c r="E5" s="10">
        <f t="shared" ref="E5:F13" ca="1" si="0">IF(ISERROR(VLOOKUP(E$1&amp;$A5,DATA_OBLAST,2,0)),"-",VLOOKUP(E$1&amp;$A5,DATA_OBLAST,2,0))</f>
        <v>19071</v>
      </c>
      <c r="F5" s="24">
        <f t="shared" ca="1" si="0"/>
        <v>108517</v>
      </c>
    </row>
    <row r="6" spans="1:6" ht="60" customHeight="1" x14ac:dyDescent="0.35">
      <c r="A6" s="2" t="s">
        <v>36</v>
      </c>
      <c r="C6" s="12" t="s">
        <v>11</v>
      </c>
      <c r="D6" s="23"/>
      <c r="E6" s="13">
        <f t="shared" ca="1" si="0"/>
        <v>177</v>
      </c>
      <c r="F6" s="25">
        <f t="shared" ca="1" si="0"/>
        <v>816</v>
      </c>
    </row>
    <row r="7" spans="1:6" ht="60" customHeight="1" x14ac:dyDescent="0.35">
      <c r="A7" s="2" t="s">
        <v>37</v>
      </c>
      <c r="C7" s="12" t="s">
        <v>10</v>
      </c>
      <c r="D7" s="23"/>
      <c r="E7" s="13">
        <f t="shared" ca="1" si="0"/>
        <v>1677</v>
      </c>
      <c r="F7" s="25">
        <f t="shared" ca="1" si="0"/>
        <v>9652</v>
      </c>
    </row>
    <row r="8" spans="1:6" ht="60" customHeight="1" x14ac:dyDescent="0.35">
      <c r="A8" s="2" t="s">
        <v>38</v>
      </c>
      <c r="C8" s="12" t="s">
        <v>9</v>
      </c>
      <c r="D8" s="23"/>
      <c r="E8" s="13">
        <f t="shared" ca="1" si="0"/>
        <v>1068</v>
      </c>
      <c r="F8" s="25">
        <f t="shared" ca="1" si="0"/>
        <v>5761</v>
      </c>
    </row>
    <row r="9" spans="1:6" ht="60" customHeight="1" x14ac:dyDescent="0.35">
      <c r="A9" s="2" t="s">
        <v>39</v>
      </c>
      <c r="C9" s="12" t="s">
        <v>8</v>
      </c>
      <c r="D9" s="23"/>
      <c r="E9" s="13">
        <f t="shared" ca="1" si="0"/>
        <v>477</v>
      </c>
      <c r="F9" s="25">
        <f t="shared" ca="1" si="0"/>
        <v>2280</v>
      </c>
    </row>
    <row r="10" spans="1:6" ht="60" customHeight="1" x14ac:dyDescent="0.35">
      <c r="A10" s="2" t="s">
        <v>40</v>
      </c>
      <c r="C10" s="12" t="s">
        <v>7</v>
      </c>
      <c r="D10" s="23"/>
      <c r="E10" s="13">
        <f t="shared" ca="1" si="0"/>
        <v>1095</v>
      </c>
      <c r="F10" s="25">
        <f t="shared" ca="1" si="0"/>
        <v>6001</v>
      </c>
    </row>
    <row r="11" spans="1:6" ht="60" customHeight="1" x14ac:dyDescent="0.35">
      <c r="A11" s="2" t="s">
        <v>41</v>
      </c>
      <c r="C11" s="12" t="s">
        <v>6</v>
      </c>
      <c r="D11" s="23"/>
      <c r="E11" s="13">
        <f t="shared" ca="1" si="0"/>
        <v>39</v>
      </c>
      <c r="F11" s="25">
        <f t="shared" ca="1" si="0"/>
        <v>281</v>
      </c>
    </row>
    <row r="12" spans="1:6" ht="60" customHeight="1" x14ac:dyDescent="0.35">
      <c r="A12" s="2" t="s">
        <v>42</v>
      </c>
      <c r="C12" s="26" t="s">
        <v>1</v>
      </c>
      <c r="D12" s="23"/>
      <c r="E12" s="13">
        <f t="shared" ca="1" si="0"/>
        <v>81</v>
      </c>
      <c r="F12" s="25">
        <f t="shared" ca="1" si="0"/>
        <v>489</v>
      </c>
    </row>
    <row r="13" spans="1:6" ht="60" customHeight="1" thickBot="1" x14ac:dyDescent="0.4">
      <c r="A13" s="2" t="s">
        <v>43</v>
      </c>
      <c r="C13" s="14" t="s">
        <v>4</v>
      </c>
      <c r="D13" s="23"/>
      <c r="E13" s="15">
        <f t="shared" ca="1" si="0"/>
        <v>221</v>
      </c>
      <c r="F13" s="29">
        <f t="shared" ca="1" si="0"/>
        <v>1261</v>
      </c>
    </row>
    <row r="14" spans="1:6" ht="60" customHeight="1" thickTop="1" thickBot="1" x14ac:dyDescent="0.4">
      <c r="C14" s="18" t="s">
        <v>2</v>
      </c>
      <c r="D14" s="23"/>
      <c r="E14" s="15">
        <f ca="1">SUM(E5:E13)</f>
        <v>23906</v>
      </c>
      <c r="F14" s="29">
        <f ca="1">SUM(F5:F13)</f>
        <v>135058</v>
      </c>
    </row>
    <row r="15" spans="1:6" ht="24" thickTop="1" x14ac:dyDescent="0.35"/>
  </sheetData>
  <mergeCells count="1">
    <mergeCell ref="C3:F3"/>
  </mergeCells>
  <pageMargins left="0.7" right="0.7" top="0.78740157499999996" bottom="0.78740157499999996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/>
  </sheetViews>
  <sheetFormatPr defaultRowHeight="15" x14ac:dyDescent="0.25"/>
  <cols>
    <col min="1" max="2" width="13" customWidth="1"/>
  </cols>
  <sheetData>
    <row r="1" spans="1:2" x14ac:dyDescent="0.25">
      <c r="A1">
        <v>51</v>
      </c>
      <c r="B1">
        <f>+IF(RADEK_POCET&lt;1,1,RADEK_POCET)+2</f>
        <v>53</v>
      </c>
    </row>
    <row r="2" spans="1:2" x14ac:dyDescent="0.25">
      <c r="A2" t="s">
        <v>13</v>
      </c>
      <c r="B2" t="s">
        <v>14</v>
      </c>
    </row>
    <row r="3" spans="1:2" x14ac:dyDescent="0.25">
      <c r="A3" t="s">
        <v>44</v>
      </c>
      <c r="B3">
        <v>177</v>
      </c>
    </row>
    <row r="4" spans="1:2" x14ac:dyDescent="0.25">
      <c r="A4" t="s">
        <v>45</v>
      </c>
      <c r="B4">
        <v>3507</v>
      </c>
    </row>
    <row r="5" spans="1:2" x14ac:dyDescent="0.25">
      <c r="A5" t="s">
        <v>46</v>
      </c>
      <c r="B5">
        <v>1707</v>
      </c>
    </row>
    <row r="6" spans="1:2" x14ac:dyDescent="0.25">
      <c r="A6" t="s">
        <v>47</v>
      </c>
      <c r="B6">
        <v>839</v>
      </c>
    </row>
    <row r="7" spans="1:2" x14ac:dyDescent="0.25">
      <c r="A7" t="s">
        <v>48</v>
      </c>
      <c r="B7">
        <v>4584</v>
      </c>
    </row>
    <row r="8" spans="1:2" x14ac:dyDescent="0.25">
      <c r="A8" t="s">
        <v>49</v>
      </c>
      <c r="B8">
        <v>18738</v>
      </c>
    </row>
    <row r="9" spans="1:2" x14ac:dyDescent="0.25">
      <c r="A9" t="s">
        <v>50</v>
      </c>
      <c r="B9">
        <v>311</v>
      </c>
    </row>
    <row r="10" spans="1:2" x14ac:dyDescent="0.25">
      <c r="A10" t="s">
        <v>51</v>
      </c>
      <c r="B10">
        <v>572</v>
      </c>
    </row>
    <row r="11" spans="1:2" x14ac:dyDescent="0.25">
      <c r="A11" t="s">
        <v>52</v>
      </c>
      <c r="B11">
        <v>24</v>
      </c>
    </row>
    <row r="12" spans="1:2" x14ac:dyDescent="0.25">
      <c r="A12" t="s">
        <v>53</v>
      </c>
      <c r="B12">
        <v>2295</v>
      </c>
    </row>
    <row r="13" spans="1:2" x14ac:dyDescent="0.25">
      <c r="A13" t="s">
        <v>54</v>
      </c>
      <c r="B13">
        <v>1304</v>
      </c>
    </row>
    <row r="14" spans="1:2" x14ac:dyDescent="0.25">
      <c r="A14" t="s">
        <v>55</v>
      </c>
      <c r="B14">
        <v>273</v>
      </c>
    </row>
    <row r="15" spans="1:2" x14ac:dyDescent="0.25">
      <c r="A15" t="s">
        <v>56</v>
      </c>
      <c r="B15">
        <v>685</v>
      </c>
    </row>
    <row r="16" spans="1:2" x14ac:dyDescent="0.25">
      <c r="A16" t="s">
        <v>57</v>
      </c>
      <c r="B16">
        <v>15305</v>
      </c>
    </row>
    <row r="17" spans="1:2" x14ac:dyDescent="0.25">
      <c r="A17" t="s">
        <v>58</v>
      </c>
      <c r="B17">
        <v>94</v>
      </c>
    </row>
    <row r="18" spans="1:2" x14ac:dyDescent="0.25">
      <c r="A18" t="s">
        <v>59</v>
      </c>
      <c r="B18">
        <v>163</v>
      </c>
    </row>
    <row r="19" spans="1:2" x14ac:dyDescent="0.25">
      <c r="A19" t="s">
        <v>60</v>
      </c>
      <c r="B19">
        <v>177</v>
      </c>
    </row>
    <row r="20" spans="1:2" x14ac:dyDescent="0.25">
      <c r="A20" t="s">
        <v>61</v>
      </c>
      <c r="B20">
        <v>477</v>
      </c>
    </row>
    <row r="21" spans="1:2" x14ac:dyDescent="0.25">
      <c r="A21" t="s">
        <v>62</v>
      </c>
      <c r="B21">
        <v>1677</v>
      </c>
    </row>
    <row r="22" spans="1:2" x14ac:dyDescent="0.25">
      <c r="A22" t="s">
        <v>63</v>
      </c>
      <c r="B22">
        <v>1068</v>
      </c>
    </row>
    <row r="23" spans="1:2" x14ac:dyDescent="0.25">
      <c r="A23" t="s">
        <v>64</v>
      </c>
      <c r="B23">
        <v>1095</v>
      </c>
    </row>
    <row r="24" spans="1:2" x14ac:dyDescent="0.25">
      <c r="A24" t="s">
        <v>65</v>
      </c>
      <c r="B24">
        <v>19071</v>
      </c>
    </row>
    <row r="25" spans="1:2" x14ac:dyDescent="0.25">
      <c r="A25" t="s">
        <v>66</v>
      </c>
      <c r="B25">
        <v>81</v>
      </c>
    </row>
    <row r="26" spans="1:2" x14ac:dyDescent="0.25">
      <c r="A26" t="s">
        <v>67</v>
      </c>
      <c r="B26">
        <v>39</v>
      </c>
    </row>
    <row r="27" spans="1:2" x14ac:dyDescent="0.25">
      <c r="A27" t="s">
        <v>68</v>
      </c>
      <c r="B27">
        <v>221</v>
      </c>
    </row>
    <row r="28" spans="1:2" x14ac:dyDescent="0.25">
      <c r="A28" t="s">
        <v>69</v>
      </c>
      <c r="B28">
        <v>886</v>
      </c>
    </row>
    <row r="29" spans="1:2" x14ac:dyDescent="0.25">
      <c r="A29" t="s">
        <v>70</v>
      </c>
      <c r="B29">
        <v>15178</v>
      </c>
    </row>
    <row r="30" spans="1:2" x14ac:dyDescent="0.25">
      <c r="A30" t="s">
        <v>71</v>
      </c>
      <c r="B30">
        <v>8841</v>
      </c>
    </row>
    <row r="31" spans="1:2" x14ac:dyDescent="0.25">
      <c r="A31" t="s">
        <v>72</v>
      </c>
      <c r="B31">
        <v>4487</v>
      </c>
    </row>
    <row r="32" spans="1:2" x14ac:dyDescent="0.25">
      <c r="A32" t="s">
        <v>73</v>
      </c>
      <c r="B32">
        <v>24364</v>
      </c>
    </row>
    <row r="33" spans="1:2" x14ac:dyDescent="0.25">
      <c r="A33" t="s">
        <v>74</v>
      </c>
      <c r="B33">
        <v>98916</v>
      </c>
    </row>
    <row r="34" spans="1:2" x14ac:dyDescent="0.25">
      <c r="A34" t="s">
        <v>75</v>
      </c>
      <c r="B34">
        <v>1597</v>
      </c>
    </row>
    <row r="35" spans="1:2" x14ac:dyDescent="0.25">
      <c r="A35" t="s">
        <v>76</v>
      </c>
      <c r="B35">
        <v>3246</v>
      </c>
    </row>
    <row r="36" spans="1:2" x14ac:dyDescent="0.25">
      <c r="A36" t="s">
        <v>77</v>
      </c>
      <c r="B36">
        <v>153</v>
      </c>
    </row>
    <row r="37" spans="1:2" x14ac:dyDescent="0.25">
      <c r="A37" t="s">
        <v>78</v>
      </c>
      <c r="B37">
        <v>10708</v>
      </c>
    </row>
    <row r="38" spans="1:2" x14ac:dyDescent="0.25">
      <c r="A38" t="s">
        <v>79</v>
      </c>
      <c r="B38">
        <v>7758</v>
      </c>
    </row>
    <row r="39" spans="1:2" x14ac:dyDescent="0.25">
      <c r="A39" t="s">
        <v>80</v>
      </c>
      <c r="B39">
        <v>1717</v>
      </c>
    </row>
    <row r="40" spans="1:2" x14ac:dyDescent="0.25">
      <c r="A40" t="s">
        <v>81</v>
      </c>
      <c r="B40">
        <v>3534</v>
      </c>
    </row>
    <row r="41" spans="1:2" x14ac:dyDescent="0.25">
      <c r="A41" t="s">
        <v>82</v>
      </c>
      <c r="B41">
        <v>89307</v>
      </c>
    </row>
    <row r="42" spans="1:2" x14ac:dyDescent="0.25">
      <c r="A42" t="s">
        <v>83</v>
      </c>
      <c r="B42">
        <v>488</v>
      </c>
    </row>
    <row r="43" spans="1:2" x14ac:dyDescent="0.25">
      <c r="A43" t="s">
        <v>84</v>
      </c>
      <c r="B43">
        <v>1046</v>
      </c>
    </row>
    <row r="44" spans="1:2" x14ac:dyDescent="0.25">
      <c r="A44" t="s">
        <v>85</v>
      </c>
      <c r="B44">
        <v>1</v>
      </c>
    </row>
    <row r="45" spans="1:2" x14ac:dyDescent="0.25">
      <c r="A45" t="s">
        <v>86</v>
      </c>
      <c r="B45">
        <v>816</v>
      </c>
    </row>
    <row r="46" spans="1:2" x14ac:dyDescent="0.25">
      <c r="A46" t="s">
        <v>87</v>
      </c>
      <c r="B46">
        <v>2280</v>
      </c>
    </row>
    <row r="47" spans="1:2" x14ac:dyDescent="0.25">
      <c r="A47" t="s">
        <v>88</v>
      </c>
      <c r="B47">
        <v>9652</v>
      </c>
    </row>
    <row r="48" spans="1:2" x14ac:dyDescent="0.25">
      <c r="A48" t="s">
        <v>89</v>
      </c>
      <c r="B48">
        <v>5761</v>
      </c>
    </row>
    <row r="49" spans="1:2" x14ac:dyDescent="0.25">
      <c r="A49" t="s">
        <v>90</v>
      </c>
      <c r="B49">
        <v>6001</v>
      </c>
    </row>
    <row r="50" spans="1:2" x14ac:dyDescent="0.25">
      <c r="A50" t="s">
        <v>91</v>
      </c>
      <c r="B50">
        <v>108517</v>
      </c>
    </row>
    <row r="51" spans="1:2" x14ac:dyDescent="0.25">
      <c r="A51" t="s">
        <v>92</v>
      </c>
      <c r="B51">
        <v>489</v>
      </c>
    </row>
    <row r="52" spans="1:2" x14ac:dyDescent="0.25">
      <c r="A52" t="s">
        <v>93</v>
      </c>
      <c r="B52">
        <v>281</v>
      </c>
    </row>
    <row r="53" spans="1:2" x14ac:dyDescent="0.25">
      <c r="A53" t="s">
        <v>94</v>
      </c>
      <c r="B53">
        <v>1261</v>
      </c>
    </row>
  </sheetData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Nová vozidla</vt:lpstr>
      <vt:lpstr>Ojetá vozidla</vt:lpstr>
      <vt:lpstr>Vyřazená vozidla</vt:lpstr>
      <vt:lpstr>DATA</vt:lpstr>
      <vt:lpstr>RADEK_DO</vt:lpstr>
      <vt:lpstr>RADEK_POCET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2022-07-07T14:38:26Z</dcterms:created>
  <dcterms:modified xsi:type="dcterms:W3CDTF">2022-07-07T12:42:46Z</dcterms:modified>
</cp:coreProperties>
</file>